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mcom_Széchenyi" sheetId="1" state="visible" r:id="rId2"/>
  </sheets>
  <definedNames>
    <definedName function="false" hidden="false" localSheetId="0" name="_xlnm.Print_Area" vbProcedure="false">Armcom_Széchenyi!$I$1:$Q$113</definedName>
    <definedName function="false" hidden="false" localSheetId="0" name="Z_07A4003C_36F7_49EA_A19E_558837BC10AB_.wvu.PrintArea" vbProcedure="false">Armcom_Széchenyi!$A$1:$G$89</definedName>
    <definedName function="false" hidden="false" localSheetId="0" name="Z_5CB954BF_CD25_4D0B_8514_5CC02E8A56BE_.wvu.Cols" vbProcedure="false">Armcom_Széchenyi!$A:$H</definedName>
    <definedName function="false" hidden="false" localSheetId="0" name="Z_5CB954BF_CD25_4D0B_8514_5CC02E8A56BE_.wvu.PrintArea" vbProcedure="false">Armcom_Széchenyi!$I$1:$Q$113</definedName>
    <definedName function="false" hidden="false" localSheetId="0" name="_xlnm.Print_Area" vbProcedure="false">Armcom_Széchenyi!$I$1:$Q$113</definedName>
    <definedName function="false" hidden="false" localSheetId="0" name="_xlnm.Print_Area_0" vbProcedure="false">Armcom_Széchenyi!$I$1:$Q$113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<sst xmlns="http://schemas.openxmlformats.org/spreadsheetml/2006/main" count="198" uniqueCount="83">
  <si>
    <t xml:space="preserve">I. BONTÁSI- ÉS ÉPÍTÉSELŐKÉSZÍTŐ MUNKÁK</t>
  </si>
  <si>
    <t xml:space="preserve">Tétel:</t>
  </si>
  <si>
    <t xml:space="preserve">Mennyiség:</t>
  </si>
  <si>
    <t xml:space="preserve">Egységár</t>
  </si>
  <si>
    <t xml:space="preserve">Díjtétel (Ft)</t>
  </si>
  <si>
    <t xml:space="preserve">Meglévő fák űrszelvénybe lógó ágainak levágása, gallyazása</t>
  </si>
  <si>
    <t xml:space="preserve">db</t>
  </si>
  <si>
    <t xml:space="preserve">Ft/</t>
  </si>
  <si>
    <t xml:space="preserve">Aszfalt burkolatú közút felső aszfalt rétegének átvágása 4 cm vastagságban marás határán</t>
  </si>
  <si>
    <t xml:space="preserve"> műgyémánt koronggal</t>
  </si>
  <si>
    <t xml:space="preserve">81,0+81,0+3,0+2,5=</t>
  </si>
  <si>
    <t xml:space="preserve">fm</t>
  </si>
  <si>
    <t xml:space="preserve">Aszfalt burkolatú közút alsó aszfalt rétegének átvágása 7 cm vastagságban</t>
  </si>
  <si>
    <t xml:space="preserve">80,0+80,0+2,5+2,0=</t>
  </si>
  <si>
    <t xml:space="preserve">Aszfalt burkolatú közút felső aszfalt rétegeinek marása 4 cm vastagságban</t>
  </si>
  <si>
    <t xml:space="preserve"> (számítógépes területmérés alapján)</t>
  </si>
  <si>
    <t xml:space="preserve">198,2×0,04=</t>
  </si>
  <si>
    <t xml:space="preserve">m3</t>
  </si>
  <si>
    <t xml:space="preserve">Aszfalt burkolatú közút alsó aszfalt rétegeinek visszabontása 7 cm vastagságban</t>
  </si>
  <si>
    <t xml:space="preserve">158,3×0,07=</t>
  </si>
  <si>
    <t xml:space="preserve">Aszfalt burkolatú közút alépítményének bontása, átlag 20 cm kevert anyagú alap</t>
  </si>
  <si>
    <t xml:space="preserve">118,6×0,2=</t>
  </si>
  <si>
    <t xml:space="preserve">Bontásból származó aszfalt törmelék elszállítása újrafelhasználásra a VÜSZI Kft. telephelyére</t>
  </si>
  <si>
    <t xml:space="preserve">5 km-es szállítási távolság (tömör mennyiség)</t>
  </si>
  <si>
    <t xml:space="preserve">7,9+11,1=</t>
  </si>
  <si>
    <t xml:space="preserve">Bontásból származó szennyezett szemcsés alépítmény törmelék elszállítása kijelölt helyre</t>
  </si>
  <si>
    <t xml:space="preserve">15 km-es szállítási távolság</t>
  </si>
  <si>
    <t xml:space="preserve">23,7×1,35=</t>
  </si>
  <si>
    <t xml:space="preserve">Összesen:</t>
  </si>
  <si>
    <t xml:space="preserve">II. KÖZMŰVEK</t>
  </si>
  <si>
    <t xml:space="preserve">Közművek feltárása kutató árok készítéssel, óvatos kézi földmunkavégzéssel, feltöltéssel, tömörítés</t>
  </si>
  <si>
    <t xml:space="preserve">Trγ=92% tömörségi fokra (E2=50MN/m2)</t>
  </si>
  <si>
    <t xml:space="preserve">32×32 cm méretű víznyelőrács cseréje D400 teherbírású öntöttvas víznyelőrácsra,</t>
  </si>
  <si>
    <t xml:space="preserve">szintre emeléssel</t>
  </si>
  <si>
    <t xml:space="preserve">SZ3 típusú távközlési akna dupla fedlap keret és fedlap cseréje (Invitel), teherbíró kivitelűre</t>
  </si>
  <si>
    <t xml:space="preserve">III. ALÉPÍTMÉNYI MUNKÁK</t>
  </si>
  <si>
    <t xml:space="preserve">Úttükör földkiemelés átlag 20 cm vastagságban</t>
  </si>
  <si>
    <t xml:space="preserve">Kitermelt alkalmatlan föld elszálíltása kijelölt helyre</t>
  </si>
  <si>
    <t xml:space="preserve">Úttükör készítése</t>
  </si>
  <si>
    <t xml:space="preserve">(számítógépes területmérés alapján)</t>
  </si>
  <si>
    <t xml:space="preserve">m2</t>
  </si>
  <si>
    <t xml:space="preserve">Tükör tömörítés kis felületen 30 cm vtg-ban</t>
  </si>
  <si>
    <t xml:space="preserve">118,6×0,3=</t>
  </si>
  <si>
    <t xml:space="preserve">200mm vtg. szemcsés anyagból készült talajjavító/fagyvédő réteg terítése</t>
  </si>
  <si>
    <t xml:space="preserve">Szemcsés anyagból készült talajjavító/fagyvédő réteg tömörítése</t>
  </si>
  <si>
    <t xml:space="preserve">Trγ=96% tömörségi fokra (E2=50MN/m2)</t>
  </si>
  <si>
    <t xml:space="preserve">200 mm vtg. CKt-2 jelű hidraulikus stabilizációs alapréteg készítése, közút szegély melletti helyreáll.</t>
  </si>
  <si>
    <t xml:space="preserve">(számítógépes területmérés)</t>
  </si>
  <si>
    <t xml:space="preserve">CKt-2 jelű hidraulikus stabilizációs alapréteg tömörítése</t>
  </si>
  <si>
    <t xml:space="preserve">IV. FELÉPÍTMÉNYI MUNKÁK</t>
  </si>
  <si>
    <t xml:space="preserve">40 mm vtg. AC 11 kopó jelű aszfaltbeton kopóréteg  készítése 50/70 útépítési bitumennel</t>
  </si>
  <si>
    <t xml:space="preserve">közút burkolat csere</t>
  </si>
  <si>
    <t xml:space="preserve">70 mm vtg. AC 22 kötő jelű aszfaltbeton kötőréteg  készítése 35/50 útépítési bitumennel</t>
  </si>
  <si>
    <t xml:space="preserve">út és erősített kapubejáró pályaszerkezet</t>
  </si>
  <si>
    <t xml:space="preserve">V. FORGALOMTECHNIKAI MUNKÁK</t>
  </si>
  <si>
    <t xml:space="preserve">Forgalomirányító burkolati detektor pótlása</t>
  </si>
  <si>
    <t xml:space="preserve"> </t>
  </si>
  <si>
    <t xml:space="preserve">Meglévő jelzőtábla oszlopok bontása, monolit betontömb alapozás eltávolítása</t>
  </si>
  <si>
    <t xml:space="preserve">Jelzőtábla oszlop elhelyezése 76mm átmérővel, horganyzott acélból monolit betontömb alapozással</t>
  </si>
  <si>
    <t xml:space="preserve">Meglévő jelzőtáblák áthelyezése új oszlopra</t>
  </si>
  <si>
    <t xml:space="preserve">"Kerékpárosok" (KRESZ 95/b) jelzőtábla elhelyezése oszlopra</t>
  </si>
  <si>
    <t xml:space="preserve">(VIP fóliázású D=600 mm)</t>
  </si>
  <si>
    <t xml:space="preserve">Kiegészítő (KRESZ 62.) jelzőtábla elhelyezése oszlopra</t>
  </si>
  <si>
    <t xml:space="preserve">(VIP fóliázású 350×175 mm)</t>
  </si>
  <si>
    <t xml:space="preserve">"Zsákutca kerékpáros továbbhaladási lehetőséggel" (KRESZ 106/a) jelző tábla elhelyezése oszlopra</t>
  </si>
  <si>
    <t xml:space="preserve">(VIP fóliázású 600×600 mm)</t>
  </si>
  <si>
    <t xml:space="preserve">Sárga színű oldószeres burkolati jel festése kerékpárúton</t>
  </si>
  <si>
    <t xml:space="preserve">(kerékpáros nyom burkolatijel)</t>
  </si>
  <si>
    <t xml:space="preserve">7×0,8=</t>
  </si>
  <si>
    <t xml:space="preserve">VI. EGYÉB MUNKÁK</t>
  </si>
  <si>
    <t xml:space="preserve">Ideiglenes forgalomkorlátozás jóváhagyott terv szerinti kialakítása</t>
  </si>
  <si>
    <t xml:space="preserve">(Magyar Közút Nzrt. területét is érinti)</t>
  </si>
  <si>
    <t xml:space="preserve">tétel</t>
  </si>
  <si>
    <t xml:space="preserve">Közmű szakfelügyeletek</t>
  </si>
  <si>
    <t xml:space="preserve">előirányzott</t>
  </si>
  <si>
    <t xml:space="preserve">nap</t>
  </si>
  <si>
    <t xml:space="preserve">Esetleges közmű védelembe helyezések</t>
  </si>
  <si>
    <t xml:space="preserve">előirányzott és becsült tétel</t>
  </si>
  <si>
    <t xml:space="preserve">Műszaki átadási dokumnetáció összeállítása, megvalósulási terv és geodéziai bemérés készítése</t>
  </si>
  <si>
    <t xml:space="preserve">KÖLTSÉGVETÉSI FŐÖSSZESÍTŐ</t>
  </si>
  <si>
    <t xml:space="preserve">ÖSSZESEN:</t>
  </si>
  <si>
    <t xml:space="preserve">27 % áfa</t>
  </si>
  <si>
    <t xml:space="preserve">MINDÖSSZESEN: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</si>
</sst>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"/>
    <numFmt numFmtId="167" formatCode="#,##0"/>
    <numFmt numFmtId="168" formatCode="0"/>
    <numFmt numFmtId="169" formatCode="#,##0&quot; Ft&quot;"/>
    <numFmt numFmtId="170" formatCode="0.00"/>
  </numFmts>
  <fonts count="25">
    <font>
      <sz val="12"/>
      <name val="Times New Roman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Times New Roman CE"/>
      <family val="0"/>
      <charset val="238"/>
    </font>
    <font>
      <sz val="18"/>
      <color rgb="FF000000"/>
      <name val="Times New Roman CE"/>
      <family val="0"/>
      <charset val="238"/>
    </font>
    <font>
      <sz val="12"/>
      <color rgb="FF000000"/>
      <name val="Times New Roman CE"/>
      <family val="0"/>
      <charset val="238"/>
    </font>
    <font>
      <sz val="10"/>
      <color rgb="FF333333"/>
      <name val="Times New Roman CE"/>
      <family val="0"/>
      <charset val="238"/>
    </font>
    <font>
      <i val="true"/>
      <sz val="10"/>
      <color rgb="FF808080"/>
      <name val="Times New Roman CE"/>
      <family val="0"/>
      <charset val="238"/>
    </font>
    <font>
      <sz val="10"/>
      <color rgb="FF006600"/>
      <name val="Times New Roman CE"/>
      <family val="0"/>
      <charset val="238"/>
    </font>
    <font>
      <sz val="10"/>
      <color rgb="FF996600"/>
      <name val="Times New Roman CE"/>
      <family val="0"/>
      <charset val="238"/>
    </font>
    <font>
      <sz val="10"/>
      <color rgb="FFCC0000"/>
      <name val="Times New Roman CE"/>
      <family val="0"/>
      <charset val="238"/>
    </font>
    <font>
      <b val="true"/>
      <sz val="10"/>
      <color rgb="FFFFFFFF"/>
      <name val="Times New Roman CE"/>
      <family val="0"/>
      <charset val="238"/>
    </font>
    <font>
      <b val="true"/>
      <sz val="10"/>
      <color rgb="FF000000"/>
      <name val="Times New Roman CE"/>
      <family val="0"/>
      <charset val="238"/>
    </font>
    <font>
      <sz val="10"/>
      <color rgb="FFFFFFFF"/>
      <name val="Times New Roman CE"/>
      <family val="0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1"/>
    </font>
    <font>
      <sz val="12"/>
      <name val="Times New Roman"/>
      <family val="1"/>
      <charset val="238"/>
    </font>
    <font>
      <b val="true"/>
      <sz val="12"/>
      <name val="Times New Roman CE"/>
      <family val="0"/>
      <charset val="238"/>
    </font>
    <font>
      <b val="true"/>
      <sz val="12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b val="true"/>
      <u val="single"/>
      <sz val="12"/>
      <name val="Times New Roman CE"/>
      <family val="0"/>
      <charset val="238"/>
    </font>
    <font>
      <b val="true"/>
      <i val="true"/>
      <sz val="12"/>
      <name val="Times New Roman CE"/>
      <family val="0"/>
      <charset val="238"/>
    </font>
    <font>
      <b val="true"/>
      <sz val="14"/>
      <color rgb="FF000000"/>
      <name val="Times New Roman CE"/>
      <family val="0"/>
      <charset val="238"/>
    </font>
    <font>
      <sz val="12"/>
      <color rgb="FF000000"/>
      <name val="Times New Roman"/>
      <family val="0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double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0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9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dxfs count="3">
    <dxf>
      <font>
        <color rgb="FFFFFFFF"/>
      </font>
    </dxf>
    <dxf>
      <font>
        <color rgb="FFFFFFFF"/>
      </font>
    </dxf>
    <dxf>
      <font>
        <color rgb="FFFFFFFF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17</xdr:col>
      <xdr:colOff>360</xdr:colOff>
      <xdr:row>0</xdr:row>
      <xdr:rowOff>0</xdr:rowOff>
    </xdr:from>
    <xdr:to>
      <xdr:col>17</xdr:col>
      <xdr:colOff>720</xdr:colOff>
      <xdr:row>0</xdr:row>
      <xdr:rowOff>360</xdr:rowOff>
    </xdr:to>
    <xdr:sp>
      <xdr:nvSpPr>
        <xdr:cNvPr id="0" name="CustomShape 1" hidden="1"/>
        <xdr:cNvSpPr/>
      </xdr:nvSpPr>
      <xdr:spPr>
        <a:xfrm>
          <a:off x="6813000" y="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3040" bIns="0"/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                </a:t>
          </a: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MÉRNÖKIRODA Kft.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Postacím:1300. Budapest, Pf. 4. Iroda: 1033 Budapest, Polgár u. 12.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Tel.: (1) 3688-343; Tel./Fax: (1) 4532-449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tandempej@t-online.hu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Tsz: 567/2008/GB.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BUDAPEST, XIV. kerület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Gvadányi utca-Bonyhádi út csomópont 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kijelölt gyalogos átkelőhely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ÚTÉPÍTÉSI ÉS FORGALOMTECHNIKAI KIVITELI TERVE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TERVEZŐI KÖLTSÉGBECSLÉS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Felelős tervező:__________________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                         </a:t>
          </a: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Pej Kálmán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                             </a:t>
          </a: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KÉ-T/ 01-5207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Budapest, 2008. április hó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10"/>
  <sheetViews>
    <sheetView showFormulas="false" showGridLines="true" showRowColHeaders="true" showZeros="true" rightToLeft="false" tabSelected="true" showOutlineSymbols="true" defaultGridColor="true" view="pageBreakPreview" topLeftCell="A64" colorId="64" zoomScale="100" zoomScaleNormal="50" zoomScalePageLayoutView="100" workbookViewId="0">
      <selection pane="topLeft" activeCell="P9" activeCellId="0" sqref="P9"/>
    </sheetView>
  </sheetViews>
  <sheetFormatPr defaultRowHeight="15.75" outlineLevelRow="0" outlineLevelCol="0"/>
  <cols>
    <col collapsed="false" customWidth="true" hidden="true" outlineLevel="0" max="1" min="1" style="1" width="3.38"/>
    <col collapsed="false" customWidth="true" hidden="true" outlineLevel="0" max="2" min="2" style="1" width="38.38"/>
    <col collapsed="false" customWidth="true" hidden="true" outlineLevel="0" max="3" min="3" style="1" width="15.88"/>
    <col collapsed="false" customWidth="true" hidden="true" outlineLevel="0" max="4" min="4" style="1" width="3.5"/>
    <col collapsed="false" customWidth="true" hidden="true" outlineLevel="0" max="5" min="5" style="1" width="9.14"/>
    <col collapsed="false" customWidth="true" hidden="true" outlineLevel="0" max="6" min="6" style="2" width="8.63"/>
    <col collapsed="false" customWidth="true" hidden="true" outlineLevel="0" max="7" min="7" style="3" width="5.13"/>
    <col collapsed="false" customWidth="true" hidden="false" outlineLevel="0" max="8" min="8" style="3" width="1.5"/>
    <col collapsed="false" customWidth="true" hidden="false" outlineLevel="0" max="9" min="9" style="3" width="3.38"/>
    <col collapsed="false" customWidth="true" hidden="false" outlineLevel="0" max="10" min="10" style="3" width="36.75"/>
    <col collapsed="false" customWidth="true" hidden="false" outlineLevel="0" max="11" min="11" style="3" width="7.38"/>
    <col collapsed="false" customWidth="true" hidden="false" outlineLevel="0" max="12" min="12" style="3" width="6.88"/>
    <col collapsed="false" customWidth="true" hidden="false" outlineLevel="0" max="13" min="13" style="4" width="10.62"/>
    <col collapsed="false" customWidth="true" hidden="false" outlineLevel="0" max="14" min="14" style="3" width="3.89"/>
    <col collapsed="false" customWidth="true" hidden="false" outlineLevel="0" max="15" min="15" style="3" width="5.13"/>
    <col collapsed="false" customWidth="true" hidden="false" outlineLevel="0" max="16" min="16" style="5" width="13.63"/>
    <col collapsed="false" customWidth="true" hidden="false" outlineLevel="0" max="17" min="17" style="3" width="0.12"/>
    <col collapsed="false" customWidth="true" hidden="false" outlineLevel="0" max="1025" min="18" style="3" width="9"/>
  </cols>
  <sheetData>
    <row r="1" customFormat="false" ht="15.75" hidden="false" customHeight="false" outlineLevel="0" collapsed="false">
      <c r="A1" s="6" t="s">
        <v>0</v>
      </c>
      <c r="B1" s="7"/>
      <c r="C1" s="8"/>
      <c r="D1" s="8"/>
      <c r="E1" s="8"/>
      <c r="F1" s="9"/>
      <c r="G1" s="10"/>
      <c r="I1" s="6" t="str">
        <f aca="false">+A1</f>
        <v>I. BONTÁSI- ÉS ÉPÍTÉSELŐKÉSZÍTŐ MUNKÁK</v>
      </c>
      <c r="J1" s="11"/>
      <c r="K1" s="11"/>
      <c r="L1" s="11"/>
      <c r="M1" s="12"/>
      <c r="N1" s="13"/>
      <c r="O1" s="14"/>
      <c r="P1" s="15"/>
    </row>
    <row r="2" customFormat="false" ht="15.75" hidden="false" customHeight="false" outlineLevel="0" collapsed="false">
      <c r="A2" s="16"/>
      <c r="B2" s="7" t="s">
        <v>1</v>
      </c>
      <c r="C2" s="17"/>
      <c r="D2" s="17"/>
      <c r="E2" s="17"/>
      <c r="F2" s="18" t="s">
        <v>2</v>
      </c>
      <c r="G2" s="19"/>
      <c r="I2" s="20"/>
      <c r="J2" s="11" t="s">
        <v>1</v>
      </c>
      <c r="K2" s="21" t="s">
        <v>2</v>
      </c>
      <c r="L2" s="21"/>
      <c r="M2" s="21" t="s">
        <v>3</v>
      </c>
      <c r="N2" s="21"/>
      <c r="O2" s="21"/>
      <c r="P2" s="22" t="s">
        <v>4</v>
      </c>
    </row>
    <row r="3" customFormat="false" ht="15.75" hidden="false" customHeight="false" outlineLevel="0" collapsed="false">
      <c r="A3" s="23" t="n">
        <v>1</v>
      </c>
      <c r="B3" s="24" t="s">
        <v>5</v>
      </c>
      <c r="C3" s="25"/>
      <c r="D3" s="25"/>
      <c r="E3" s="25"/>
      <c r="F3" s="26"/>
      <c r="G3" s="27"/>
      <c r="I3" s="23" t="n">
        <f aca="false">A3</f>
        <v>1</v>
      </c>
      <c r="J3" s="28" t="str">
        <f aca="false">+B3</f>
        <v>Meglévő fák űrszelvénybe lógó ágainak levágása, gallyazása</v>
      </c>
      <c r="K3" s="29"/>
      <c r="L3" s="29"/>
      <c r="M3" s="30"/>
      <c r="N3" s="31"/>
      <c r="O3" s="32"/>
      <c r="P3" s="27"/>
    </row>
    <row r="4" customFormat="false" ht="15.75" hidden="false" customHeight="false" outlineLevel="0" collapsed="false">
      <c r="A4" s="23"/>
      <c r="B4" s="33"/>
      <c r="C4" s="34"/>
      <c r="D4" s="35"/>
      <c r="E4" s="35"/>
      <c r="F4" s="36" t="n">
        <v>1</v>
      </c>
      <c r="G4" s="37" t="s">
        <v>6</v>
      </c>
      <c r="I4" s="23"/>
      <c r="J4" s="38" t="n">
        <f aca="false">+B4</f>
        <v>0</v>
      </c>
      <c r="K4" s="39" t="n">
        <f aca="false">+F4</f>
        <v>1</v>
      </c>
      <c r="L4" s="39" t="str">
        <f aca="false">+G4</f>
        <v>db</v>
      </c>
      <c r="M4" s="40"/>
      <c r="N4" s="41" t="s">
        <v>7</v>
      </c>
      <c r="O4" s="39" t="str">
        <f aca="false">+G4</f>
        <v>db</v>
      </c>
      <c r="P4" s="42" t="n">
        <f aca="false">K4*M4</f>
        <v>0</v>
      </c>
    </row>
    <row r="5" customFormat="false" ht="15.75" hidden="false" customHeight="false" outlineLevel="0" collapsed="false">
      <c r="A5" s="23" t="n">
        <v>2</v>
      </c>
      <c r="B5" s="28" t="s">
        <v>8</v>
      </c>
      <c r="C5" s="25"/>
      <c r="D5" s="25"/>
      <c r="E5" s="25"/>
      <c r="F5" s="43"/>
      <c r="G5" s="27"/>
      <c r="I5" s="23" t="n">
        <f aca="false">A5</f>
        <v>2</v>
      </c>
      <c r="J5" s="28" t="str">
        <f aca="false">+B5</f>
        <v>Aszfalt burkolatú közút felső aszfalt rétegének átvágása 4 cm vastagságban marás határán</v>
      </c>
      <c r="K5" s="29"/>
      <c r="L5" s="29"/>
      <c r="M5" s="30"/>
      <c r="N5" s="31"/>
      <c r="O5" s="32"/>
      <c r="P5" s="27"/>
    </row>
    <row r="6" customFormat="false" ht="15.75" hidden="false" customHeight="false" outlineLevel="0" collapsed="false">
      <c r="A6" s="23"/>
      <c r="B6" s="33" t="s">
        <v>9</v>
      </c>
      <c r="C6" s="36" t="s">
        <v>10</v>
      </c>
      <c r="D6" s="35"/>
      <c r="E6" s="35"/>
      <c r="F6" s="36" t="n">
        <v>167.5</v>
      </c>
      <c r="G6" s="37" t="s">
        <v>11</v>
      </c>
      <c r="I6" s="23"/>
      <c r="J6" s="38" t="str">
        <f aca="false">+B6</f>
        <v>műgyémánt koronggal</v>
      </c>
      <c r="K6" s="39" t="n">
        <f aca="false">+F6</f>
        <v>167.5</v>
      </c>
      <c r="L6" s="39" t="str">
        <f aca="false">+G6</f>
        <v>fm</v>
      </c>
      <c r="M6" s="40"/>
      <c r="N6" s="41" t="s">
        <v>7</v>
      </c>
      <c r="O6" s="39" t="str">
        <f aca="false">+G6</f>
        <v>fm</v>
      </c>
      <c r="P6" s="42" t="n">
        <f aca="false">K6*M6</f>
        <v>0</v>
      </c>
    </row>
    <row r="7" customFormat="false" ht="15.75" hidden="false" customHeight="false" outlineLevel="0" collapsed="false">
      <c r="A7" s="23" t="n">
        <v>3</v>
      </c>
      <c r="B7" s="28" t="s">
        <v>12</v>
      </c>
      <c r="C7" s="25"/>
      <c r="D7" s="25"/>
      <c r="E7" s="25"/>
      <c r="F7" s="43"/>
      <c r="G7" s="27"/>
      <c r="I7" s="23" t="n">
        <f aca="false">A7</f>
        <v>3</v>
      </c>
      <c r="J7" s="28" t="str">
        <f aca="false">+B7</f>
        <v>Aszfalt burkolatú közút alsó aszfalt rétegének átvágása 7 cm vastagságban</v>
      </c>
      <c r="K7" s="29"/>
      <c r="L7" s="29"/>
      <c r="M7" s="30"/>
      <c r="N7" s="31"/>
      <c r="O7" s="32"/>
      <c r="P7" s="27"/>
    </row>
    <row r="8" customFormat="false" ht="15.75" hidden="false" customHeight="false" outlineLevel="0" collapsed="false">
      <c r="A8" s="23"/>
      <c r="B8" s="33" t="s">
        <v>9</v>
      </c>
      <c r="C8" s="36" t="s">
        <v>13</v>
      </c>
      <c r="D8" s="35"/>
      <c r="E8" s="35"/>
      <c r="F8" s="36" t="n">
        <v>164.5</v>
      </c>
      <c r="G8" s="37" t="s">
        <v>11</v>
      </c>
      <c r="I8" s="23"/>
      <c r="J8" s="38" t="str">
        <f aca="false">+B8</f>
        <v>műgyémánt koronggal</v>
      </c>
      <c r="K8" s="39" t="n">
        <f aca="false">+F8</f>
        <v>164.5</v>
      </c>
      <c r="L8" s="39" t="str">
        <f aca="false">+G8</f>
        <v>fm</v>
      </c>
      <c r="M8" s="40"/>
      <c r="N8" s="41" t="s">
        <v>7</v>
      </c>
      <c r="O8" s="39" t="str">
        <f aca="false">+G8</f>
        <v>fm</v>
      </c>
      <c r="P8" s="42" t="n">
        <f aca="false">K8*M8</f>
        <v>0</v>
      </c>
    </row>
    <row r="9" customFormat="false" ht="15.75" hidden="false" customHeight="false" outlineLevel="0" collapsed="false">
      <c r="A9" s="23" t="n">
        <v>4</v>
      </c>
      <c r="B9" s="24" t="s">
        <v>14</v>
      </c>
      <c r="C9" s="25"/>
      <c r="D9" s="25"/>
      <c r="E9" s="25"/>
      <c r="F9" s="26"/>
      <c r="G9" s="27"/>
      <c r="I9" s="23" t="n">
        <f aca="false">A9</f>
        <v>4</v>
      </c>
      <c r="J9" s="28" t="str">
        <f aca="false">+B9</f>
        <v>Aszfalt burkolatú közút felső aszfalt rétegeinek marása 4 cm vastagságban</v>
      </c>
      <c r="K9" s="29"/>
      <c r="L9" s="29"/>
      <c r="M9" s="30"/>
      <c r="N9" s="31"/>
      <c r="O9" s="32"/>
      <c r="P9" s="27"/>
    </row>
    <row r="10" customFormat="false" ht="15.75" hidden="false" customHeight="false" outlineLevel="0" collapsed="false">
      <c r="A10" s="23"/>
      <c r="B10" s="33" t="s">
        <v>15</v>
      </c>
      <c r="C10" s="34" t="s">
        <v>16</v>
      </c>
      <c r="D10" s="35"/>
      <c r="E10" s="35"/>
      <c r="F10" s="36" t="n">
        <v>7.9</v>
      </c>
      <c r="G10" s="37" t="s">
        <v>17</v>
      </c>
      <c r="I10" s="23"/>
      <c r="J10" s="38" t="str">
        <f aca="false">+B10</f>
        <v>(számítógépes területmérés alapján)</v>
      </c>
      <c r="K10" s="39" t="n">
        <f aca="false">+F10</f>
        <v>7.9</v>
      </c>
      <c r="L10" s="39" t="str">
        <f aca="false">+G10</f>
        <v>m3</v>
      </c>
      <c r="M10" s="40"/>
      <c r="N10" s="41" t="s">
        <v>7</v>
      </c>
      <c r="O10" s="39" t="str">
        <f aca="false">+G10</f>
        <v>m3</v>
      </c>
      <c r="P10" s="42" t="n">
        <f aca="false">K10*M10</f>
        <v>0</v>
      </c>
    </row>
    <row r="11" customFormat="false" ht="15.75" hidden="false" customHeight="false" outlineLevel="0" collapsed="false">
      <c r="A11" s="23" t="n">
        <v>5</v>
      </c>
      <c r="B11" s="24" t="s">
        <v>18</v>
      </c>
      <c r="C11" s="25"/>
      <c r="D11" s="25"/>
      <c r="E11" s="25"/>
      <c r="F11" s="26"/>
      <c r="G11" s="27"/>
      <c r="I11" s="23" t="n">
        <f aca="false">A11</f>
        <v>5</v>
      </c>
      <c r="J11" s="28" t="str">
        <f aca="false">+B11</f>
        <v>Aszfalt burkolatú közút alsó aszfalt rétegeinek visszabontása 7 cm vastagságban</v>
      </c>
      <c r="K11" s="29"/>
      <c r="L11" s="29"/>
      <c r="M11" s="30"/>
      <c r="N11" s="31"/>
      <c r="O11" s="32"/>
      <c r="P11" s="27"/>
    </row>
    <row r="12" customFormat="false" ht="15.75" hidden="false" customHeight="false" outlineLevel="0" collapsed="false">
      <c r="A12" s="23"/>
      <c r="B12" s="33" t="s">
        <v>15</v>
      </c>
      <c r="C12" s="34" t="s">
        <v>19</v>
      </c>
      <c r="D12" s="35"/>
      <c r="E12" s="35"/>
      <c r="F12" s="36" t="n">
        <v>11.1</v>
      </c>
      <c r="G12" s="37" t="s">
        <v>17</v>
      </c>
      <c r="I12" s="23"/>
      <c r="J12" s="38" t="str">
        <f aca="false">+B12</f>
        <v>(számítógépes területmérés alapján)</v>
      </c>
      <c r="K12" s="39" t="n">
        <f aca="false">+F12</f>
        <v>11.1</v>
      </c>
      <c r="L12" s="39" t="str">
        <f aca="false">+G12</f>
        <v>m3</v>
      </c>
      <c r="M12" s="40"/>
      <c r="N12" s="41" t="s">
        <v>7</v>
      </c>
      <c r="O12" s="39" t="str">
        <f aca="false">+G12</f>
        <v>m3</v>
      </c>
      <c r="P12" s="42" t="n">
        <f aca="false">K12*M12</f>
        <v>0</v>
      </c>
    </row>
    <row r="13" customFormat="false" ht="15.75" hidden="false" customHeight="false" outlineLevel="0" collapsed="false">
      <c r="A13" s="23" t="n">
        <v>6</v>
      </c>
      <c r="B13" s="24" t="s">
        <v>20</v>
      </c>
      <c r="C13" s="25"/>
      <c r="D13" s="25"/>
      <c r="E13" s="25"/>
      <c r="F13" s="26"/>
      <c r="G13" s="27"/>
      <c r="I13" s="23" t="n">
        <f aca="false">A13</f>
        <v>6</v>
      </c>
      <c r="J13" s="28" t="str">
        <f aca="false">+B13</f>
        <v>Aszfalt burkolatú közút alépítményének bontása, átlag 20 cm kevert anyagú alap</v>
      </c>
      <c r="K13" s="29"/>
      <c r="L13" s="29"/>
      <c r="M13" s="30"/>
      <c r="N13" s="31"/>
      <c r="O13" s="32"/>
      <c r="P13" s="27"/>
    </row>
    <row r="14" customFormat="false" ht="15.75" hidden="false" customHeight="false" outlineLevel="0" collapsed="false">
      <c r="A14" s="23"/>
      <c r="B14" s="33" t="s">
        <v>15</v>
      </c>
      <c r="C14" s="34" t="s">
        <v>21</v>
      </c>
      <c r="D14" s="35"/>
      <c r="E14" s="35"/>
      <c r="F14" s="36" t="n">
        <v>23.7</v>
      </c>
      <c r="G14" s="37" t="s">
        <v>17</v>
      </c>
      <c r="I14" s="23"/>
      <c r="J14" s="38" t="str">
        <f aca="false">+B14</f>
        <v>(számítógépes területmérés alapján)</v>
      </c>
      <c r="K14" s="39" t="n">
        <f aca="false">+F14</f>
        <v>23.7</v>
      </c>
      <c r="L14" s="39" t="str">
        <f aca="false">+G14</f>
        <v>m3</v>
      </c>
      <c r="M14" s="40"/>
      <c r="N14" s="41" t="s">
        <v>7</v>
      </c>
      <c r="O14" s="39" t="str">
        <f aca="false">+G14</f>
        <v>m3</v>
      </c>
      <c r="P14" s="42" t="n">
        <f aca="false">K14*M14</f>
        <v>0</v>
      </c>
    </row>
    <row r="15" customFormat="false" ht="15.75" hidden="false" customHeight="false" outlineLevel="0" collapsed="false">
      <c r="A15" s="23" t="n">
        <v>7</v>
      </c>
      <c r="B15" s="24" t="s">
        <v>22</v>
      </c>
      <c r="C15" s="25"/>
      <c r="D15" s="25"/>
      <c r="E15" s="25"/>
      <c r="F15" s="26"/>
      <c r="G15" s="27"/>
      <c r="I15" s="23" t="n">
        <f aca="false">A15</f>
        <v>7</v>
      </c>
      <c r="J15" s="28" t="str">
        <f aca="false">+B15</f>
        <v>Bontásból származó aszfalt törmelék elszállítása újrafelhasználásra a VÜSZI Kft. telephelyére</v>
      </c>
      <c r="K15" s="29"/>
      <c r="L15" s="29"/>
      <c r="M15" s="30"/>
      <c r="N15" s="31"/>
      <c r="O15" s="32"/>
      <c r="P15" s="27"/>
    </row>
    <row r="16" customFormat="false" ht="15.75" hidden="false" customHeight="false" outlineLevel="0" collapsed="false">
      <c r="A16" s="23"/>
      <c r="B16" s="33" t="s">
        <v>23</v>
      </c>
      <c r="C16" s="34" t="s">
        <v>24</v>
      </c>
      <c r="D16" s="35"/>
      <c r="E16" s="35"/>
      <c r="F16" s="36" t="n">
        <v>19</v>
      </c>
      <c r="G16" s="37" t="s">
        <v>17</v>
      </c>
      <c r="I16" s="23"/>
      <c r="J16" s="38" t="str">
        <f aca="false">+B16</f>
        <v>5 km-es szállítási távolság (tömör mennyiség)</v>
      </c>
      <c r="K16" s="39" t="n">
        <f aca="false">+F16</f>
        <v>19</v>
      </c>
      <c r="L16" s="39" t="str">
        <f aca="false">+G16</f>
        <v>m3</v>
      </c>
      <c r="M16" s="40"/>
      <c r="N16" s="41" t="s">
        <v>7</v>
      </c>
      <c r="O16" s="39" t="str">
        <f aca="false">+G16</f>
        <v>m3</v>
      </c>
      <c r="P16" s="42" t="n">
        <f aca="false">K16*M16</f>
        <v>0</v>
      </c>
    </row>
    <row r="17" customFormat="false" ht="15.75" hidden="false" customHeight="false" outlineLevel="0" collapsed="false">
      <c r="A17" s="23" t="n">
        <v>8</v>
      </c>
      <c r="B17" s="24" t="s">
        <v>25</v>
      </c>
      <c r="C17" s="25"/>
      <c r="D17" s="25"/>
      <c r="E17" s="25"/>
      <c r="F17" s="26"/>
      <c r="G17" s="27"/>
      <c r="I17" s="23" t="n">
        <f aca="false">A17</f>
        <v>8</v>
      </c>
      <c r="J17" s="28" t="str">
        <f aca="false">+B17</f>
        <v>Bontásból származó szennyezett szemcsés alépítmény törmelék elszállítása kijelölt helyre</v>
      </c>
      <c r="K17" s="29"/>
      <c r="L17" s="29"/>
      <c r="M17" s="30"/>
      <c r="N17" s="31"/>
      <c r="O17" s="32"/>
      <c r="P17" s="27"/>
    </row>
    <row r="18" customFormat="false" ht="15.75" hidden="false" customHeight="false" outlineLevel="0" collapsed="false">
      <c r="A18" s="23"/>
      <c r="B18" s="33" t="s">
        <v>26</v>
      </c>
      <c r="C18" s="34" t="s">
        <v>27</v>
      </c>
      <c r="D18" s="35"/>
      <c r="E18" s="35"/>
      <c r="F18" s="36" t="n">
        <v>32</v>
      </c>
      <c r="G18" s="37" t="s">
        <v>17</v>
      </c>
      <c r="I18" s="23"/>
      <c r="J18" s="38" t="str">
        <f aca="false">+B18</f>
        <v>15 km-es szállítási távolság</v>
      </c>
      <c r="K18" s="39" t="n">
        <f aca="false">+F18</f>
        <v>32</v>
      </c>
      <c r="L18" s="39" t="str">
        <f aca="false">+G18</f>
        <v>m3</v>
      </c>
      <c r="M18" s="40"/>
      <c r="N18" s="41" t="s">
        <v>7</v>
      </c>
      <c r="O18" s="39" t="str">
        <f aca="false">+G18</f>
        <v>m3</v>
      </c>
      <c r="P18" s="42" t="n">
        <f aca="false">K18*M18</f>
        <v>0</v>
      </c>
    </row>
    <row r="19" s="47" customFormat="true" ht="15.75" hidden="false" customHeight="false" outlineLevel="0" collapsed="false">
      <c r="A19" s="44"/>
      <c r="B19" s="44"/>
      <c r="C19" s="44"/>
      <c r="D19" s="44"/>
      <c r="E19" s="44"/>
      <c r="F19" s="45"/>
      <c r="G19" s="46"/>
      <c r="I19" s="48"/>
      <c r="J19" s="49" t="s">
        <v>28</v>
      </c>
      <c r="K19" s="49"/>
      <c r="L19" s="49"/>
      <c r="M19" s="50"/>
      <c r="N19" s="51"/>
      <c r="O19" s="52"/>
      <c r="P19" s="53" t="n">
        <f aca="false">SUM(P3:P18)</f>
        <v>0</v>
      </c>
    </row>
    <row r="20" customFormat="false" ht="15.75" hidden="false" customHeight="false" outlineLevel="0" collapsed="false">
      <c r="A20" s="54"/>
      <c r="B20" s="54"/>
      <c r="C20" s="54"/>
      <c r="D20" s="54"/>
      <c r="E20" s="54"/>
      <c r="F20" s="55"/>
      <c r="G20" s="5"/>
      <c r="I20" s="5"/>
      <c r="J20" s="5"/>
      <c r="K20" s="5"/>
      <c r="L20" s="5"/>
      <c r="N20" s="5"/>
      <c r="O20" s="5"/>
      <c r="Q20" s="5"/>
    </row>
    <row r="21" customFormat="false" ht="15.75" hidden="false" customHeight="false" outlineLevel="0" collapsed="false">
      <c r="A21" s="6" t="s">
        <v>29</v>
      </c>
      <c r="B21" s="7"/>
      <c r="C21" s="7"/>
      <c r="D21" s="7"/>
      <c r="E21" s="7"/>
      <c r="F21" s="56"/>
      <c r="G21" s="15"/>
      <c r="I21" s="6" t="str">
        <f aca="false">+A21</f>
        <v>II. KÖZMŰVEK</v>
      </c>
      <c r="J21" s="11"/>
      <c r="K21" s="11"/>
      <c r="L21" s="11"/>
      <c r="M21" s="12"/>
      <c r="N21" s="13"/>
      <c r="O21" s="14"/>
      <c r="P21" s="15"/>
    </row>
    <row r="22" customFormat="false" ht="16.5" hidden="false" customHeight="true" outlineLevel="0" collapsed="false">
      <c r="A22" s="16"/>
      <c r="B22" s="7" t="s">
        <v>1</v>
      </c>
      <c r="C22" s="57"/>
      <c r="D22" s="57"/>
      <c r="E22" s="57"/>
      <c r="F22" s="58" t="s">
        <v>2</v>
      </c>
      <c r="G22" s="22"/>
      <c r="I22" s="20"/>
      <c r="J22" s="59" t="s">
        <v>1</v>
      </c>
      <c r="K22" s="21" t="s">
        <v>2</v>
      </c>
      <c r="L22" s="21"/>
      <c r="M22" s="21" t="s">
        <v>3</v>
      </c>
      <c r="N22" s="21"/>
      <c r="O22" s="21"/>
      <c r="P22" s="22" t="s">
        <v>4</v>
      </c>
    </row>
    <row r="23" s="63" customFormat="true" ht="15.75" hidden="false" customHeight="false" outlineLevel="0" collapsed="false">
      <c r="A23" s="23" t="n">
        <v>1</v>
      </c>
      <c r="B23" s="28" t="s">
        <v>30</v>
      </c>
      <c r="C23" s="60"/>
      <c r="D23" s="60"/>
      <c r="E23" s="60"/>
      <c r="F23" s="61"/>
      <c r="G23" s="62"/>
      <c r="I23" s="23" t="n">
        <f aca="false">A23</f>
        <v>1</v>
      </c>
      <c r="J23" s="32" t="str">
        <f aca="false">+B23</f>
        <v>Közművek feltárása kutató árok készítéssel, óvatos kézi földmunkavégzéssel, feltöltéssel, tömörítés</v>
      </c>
      <c r="K23" s="29"/>
      <c r="L23" s="29"/>
      <c r="M23" s="30"/>
      <c r="N23" s="31"/>
      <c r="O23" s="32"/>
      <c r="P23" s="27"/>
    </row>
    <row r="24" s="63" customFormat="true" ht="16.5" hidden="false" customHeight="true" outlineLevel="0" collapsed="false">
      <c r="A24" s="23"/>
      <c r="B24" s="33" t="s">
        <v>31</v>
      </c>
      <c r="C24" s="34"/>
      <c r="D24" s="34"/>
      <c r="E24" s="34"/>
      <c r="F24" s="36" t="n">
        <v>2</v>
      </c>
      <c r="G24" s="37" t="s">
        <v>6</v>
      </c>
      <c r="I24" s="23"/>
      <c r="J24" s="64" t="str">
        <f aca="false">+B24</f>
        <v>Trγ=92% tömörségi fokra (E2=50MN/m2)</v>
      </c>
      <c r="K24" s="39" t="n">
        <f aca="false">+F24</f>
        <v>2</v>
      </c>
      <c r="L24" s="39" t="str">
        <f aca="false">+G24</f>
        <v>db</v>
      </c>
      <c r="M24" s="40"/>
      <c r="N24" s="41" t="s">
        <v>7</v>
      </c>
      <c r="O24" s="39" t="str">
        <f aca="false">+G24</f>
        <v>db</v>
      </c>
      <c r="P24" s="42" t="n">
        <f aca="false">K24*M24</f>
        <v>0</v>
      </c>
    </row>
    <row r="25" s="63" customFormat="true" ht="15.75" hidden="false" customHeight="false" outlineLevel="0" collapsed="false">
      <c r="A25" s="23" t="n">
        <v>2</v>
      </c>
      <c r="B25" s="28" t="s">
        <v>32</v>
      </c>
      <c r="C25" s="60"/>
      <c r="D25" s="60"/>
      <c r="E25" s="60"/>
      <c r="F25" s="61"/>
      <c r="G25" s="62"/>
      <c r="I25" s="23" t="n">
        <f aca="false">A25</f>
        <v>2</v>
      </c>
      <c r="J25" s="32" t="str">
        <f aca="false">+B25</f>
        <v>32×32 cm méretű víznyelőrács cseréje D400 teherbírású öntöttvas víznyelőrácsra,</v>
      </c>
      <c r="K25" s="29"/>
      <c r="L25" s="29"/>
      <c r="M25" s="30"/>
      <c r="N25" s="31"/>
      <c r="O25" s="32"/>
      <c r="P25" s="27"/>
    </row>
    <row r="26" s="63" customFormat="true" ht="16.5" hidden="false" customHeight="true" outlineLevel="0" collapsed="false">
      <c r="A26" s="23"/>
      <c r="B26" s="34" t="s">
        <v>33</v>
      </c>
      <c r="C26" s="34"/>
      <c r="D26" s="34"/>
      <c r="E26" s="34"/>
      <c r="F26" s="36" t="n">
        <v>2</v>
      </c>
      <c r="G26" s="37" t="s">
        <v>6</v>
      </c>
      <c r="I26" s="23"/>
      <c r="J26" s="64" t="str">
        <f aca="false">+B26</f>
        <v>szintre emeléssel</v>
      </c>
      <c r="K26" s="39" t="n">
        <f aca="false">+F26</f>
        <v>2</v>
      </c>
      <c r="L26" s="39" t="str">
        <f aca="false">+G26</f>
        <v>db</v>
      </c>
      <c r="M26" s="40"/>
      <c r="N26" s="41" t="s">
        <v>7</v>
      </c>
      <c r="O26" s="39" t="str">
        <f aca="false">+G26</f>
        <v>db</v>
      </c>
      <c r="P26" s="42" t="n">
        <f aca="false">K26*M26</f>
        <v>0</v>
      </c>
    </row>
    <row r="27" s="63" customFormat="true" ht="15.75" hidden="false" customHeight="false" outlineLevel="0" collapsed="false">
      <c r="A27" s="23" t="n">
        <v>3</v>
      </c>
      <c r="B27" s="28" t="s">
        <v>34</v>
      </c>
      <c r="C27" s="60"/>
      <c r="D27" s="60"/>
      <c r="E27" s="60"/>
      <c r="F27" s="61"/>
      <c r="G27" s="62"/>
      <c r="I27" s="23" t="n">
        <f aca="false">A27</f>
        <v>3</v>
      </c>
      <c r="J27" s="32" t="str">
        <f aca="false">+B27</f>
        <v>SZ3 típusú távközlési akna dupla fedlap keret és fedlap cseréje (Invitel), teherbíró kivitelűre</v>
      </c>
      <c r="K27" s="29"/>
      <c r="L27" s="29"/>
      <c r="M27" s="30"/>
      <c r="N27" s="31"/>
      <c r="O27" s="32"/>
      <c r="P27" s="27"/>
    </row>
    <row r="28" s="63" customFormat="true" ht="16.5" hidden="false" customHeight="true" outlineLevel="0" collapsed="false">
      <c r="A28" s="23"/>
      <c r="B28" s="34" t="s">
        <v>33</v>
      </c>
      <c r="C28" s="34"/>
      <c r="D28" s="34"/>
      <c r="E28" s="34"/>
      <c r="F28" s="36" t="n">
        <v>1</v>
      </c>
      <c r="G28" s="37" t="s">
        <v>6</v>
      </c>
      <c r="I28" s="23"/>
      <c r="J28" s="64" t="str">
        <f aca="false">+B28</f>
        <v>szintre emeléssel</v>
      </c>
      <c r="K28" s="39" t="n">
        <f aca="false">+F28</f>
        <v>1</v>
      </c>
      <c r="L28" s="39" t="str">
        <f aca="false">+G28</f>
        <v>db</v>
      </c>
      <c r="M28" s="40"/>
      <c r="N28" s="41" t="s">
        <v>7</v>
      </c>
      <c r="O28" s="39" t="str">
        <f aca="false">+G28</f>
        <v>db</v>
      </c>
      <c r="P28" s="42" t="n">
        <f aca="false">K28*M28</f>
        <v>0</v>
      </c>
    </row>
    <row r="29" s="47" customFormat="true" ht="15.75" hidden="false" customHeight="false" outlineLevel="0" collapsed="false">
      <c r="A29" s="44"/>
      <c r="B29" s="44"/>
      <c r="C29" s="44"/>
      <c r="D29" s="44"/>
      <c r="E29" s="44"/>
      <c r="F29" s="45"/>
      <c r="G29" s="46"/>
      <c r="I29" s="48"/>
      <c r="J29" s="49" t="s">
        <v>28</v>
      </c>
      <c r="K29" s="49"/>
      <c r="L29" s="49"/>
      <c r="M29" s="50"/>
      <c r="N29" s="51"/>
      <c r="O29" s="52"/>
      <c r="P29" s="53" t="n">
        <f aca="false">SUM(P23:P28)</f>
        <v>0</v>
      </c>
    </row>
    <row r="30" customFormat="false" ht="15.75" hidden="false" customHeight="false" outlineLevel="0" collapsed="false">
      <c r="A30" s="54"/>
      <c r="B30" s="54"/>
      <c r="C30" s="54"/>
      <c r="D30" s="54"/>
      <c r="E30" s="54"/>
      <c r="F30" s="55"/>
      <c r="G30" s="5"/>
      <c r="I30" s="5"/>
      <c r="J30" s="5"/>
      <c r="K30" s="5"/>
      <c r="L30" s="5"/>
      <c r="N30" s="5"/>
      <c r="O30" s="5"/>
      <c r="Q30" s="5"/>
    </row>
    <row r="31" customFormat="false" ht="15.75" hidden="false" customHeight="false" outlineLevel="0" collapsed="false">
      <c r="A31" s="6" t="s">
        <v>35</v>
      </c>
      <c r="B31" s="7"/>
      <c r="C31" s="7"/>
      <c r="D31" s="7"/>
      <c r="E31" s="7"/>
      <c r="F31" s="56"/>
      <c r="G31" s="15"/>
      <c r="I31" s="6" t="str">
        <f aca="false">+A31</f>
        <v>III. ALÉPÍTMÉNYI MUNKÁK</v>
      </c>
      <c r="J31" s="11"/>
      <c r="K31" s="11"/>
      <c r="L31" s="11"/>
      <c r="M31" s="12"/>
      <c r="N31" s="13"/>
      <c r="O31" s="14"/>
      <c r="P31" s="15"/>
    </row>
    <row r="32" customFormat="false" ht="16.5" hidden="false" customHeight="true" outlineLevel="0" collapsed="false">
      <c r="A32" s="16"/>
      <c r="B32" s="7" t="s">
        <v>1</v>
      </c>
      <c r="C32" s="57"/>
      <c r="D32" s="57"/>
      <c r="E32" s="57"/>
      <c r="F32" s="58" t="s">
        <v>2</v>
      </c>
      <c r="G32" s="22"/>
      <c r="I32" s="20"/>
      <c r="J32" s="59" t="s">
        <v>1</v>
      </c>
      <c r="K32" s="21" t="s">
        <v>2</v>
      </c>
      <c r="L32" s="21"/>
      <c r="M32" s="21" t="s">
        <v>3</v>
      </c>
      <c r="N32" s="21"/>
      <c r="O32" s="21"/>
      <c r="P32" s="22" t="s">
        <v>4</v>
      </c>
    </row>
    <row r="33" s="63" customFormat="true" ht="15.75" hidden="false" customHeight="false" outlineLevel="0" collapsed="false">
      <c r="A33" s="23" t="n">
        <v>1</v>
      </c>
      <c r="B33" s="28" t="s">
        <v>36</v>
      </c>
      <c r="C33" s="60"/>
      <c r="D33" s="60"/>
      <c r="E33" s="60"/>
      <c r="F33" s="61"/>
      <c r="G33" s="62"/>
      <c r="I33" s="23" t="n">
        <f aca="false">A33</f>
        <v>1</v>
      </c>
      <c r="J33" s="32" t="str">
        <f aca="false">+B33</f>
        <v>Úttükör földkiemelés átlag 20 cm vastagságban</v>
      </c>
      <c r="K33" s="29"/>
      <c r="L33" s="29"/>
      <c r="M33" s="30"/>
      <c r="N33" s="31"/>
      <c r="O33" s="32"/>
      <c r="P33" s="27"/>
    </row>
    <row r="34" s="63" customFormat="true" ht="16.5" hidden="false" customHeight="true" outlineLevel="0" collapsed="false">
      <c r="A34" s="23"/>
      <c r="B34" s="33" t="s">
        <v>15</v>
      </c>
      <c r="C34" s="34" t="s">
        <v>21</v>
      </c>
      <c r="D34" s="34"/>
      <c r="E34" s="34"/>
      <c r="F34" s="36" t="n">
        <v>23.7</v>
      </c>
      <c r="G34" s="37" t="s">
        <v>17</v>
      </c>
      <c r="I34" s="23"/>
      <c r="J34" s="64"/>
      <c r="K34" s="39" t="n">
        <f aca="false">+F34</f>
        <v>23.7</v>
      </c>
      <c r="L34" s="39" t="str">
        <f aca="false">+G34</f>
        <v>m3</v>
      </c>
      <c r="M34" s="40"/>
      <c r="N34" s="41" t="s">
        <v>7</v>
      </c>
      <c r="O34" s="39" t="str">
        <f aca="false">+G34</f>
        <v>m3</v>
      </c>
      <c r="P34" s="42" t="n">
        <f aca="false">K34*M34</f>
        <v>0</v>
      </c>
    </row>
    <row r="35" s="63" customFormat="true" ht="15.75" hidden="false" customHeight="false" outlineLevel="0" collapsed="false">
      <c r="A35" s="23" t="n">
        <v>2</v>
      </c>
      <c r="B35" s="28" t="s">
        <v>37</v>
      </c>
      <c r="C35" s="60"/>
      <c r="D35" s="60"/>
      <c r="E35" s="60"/>
      <c r="F35" s="61"/>
      <c r="G35" s="62"/>
      <c r="I35" s="23" t="n">
        <f aca="false">A35</f>
        <v>2</v>
      </c>
      <c r="J35" s="32" t="str">
        <f aca="false">+B35</f>
        <v>Kitermelt alkalmatlan föld elszálíltása kijelölt helyre</v>
      </c>
      <c r="K35" s="29"/>
      <c r="L35" s="29"/>
      <c r="M35" s="30"/>
      <c r="N35" s="31"/>
      <c r="O35" s="32"/>
      <c r="P35" s="27"/>
    </row>
    <row r="36" s="63" customFormat="true" ht="16.5" hidden="false" customHeight="true" outlineLevel="0" collapsed="false">
      <c r="A36" s="23"/>
      <c r="B36" s="33" t="s">
        <v>26</v>
      </c>
      <c r="C36" s="34" t="s">
        <v>27</v>
      </c>
      <c r="D36" s="34"/>
      <c r="E36" s="34"/>
      <c r="F36" s="36" t="n">
        <v>32</v>
      </c>
      <c r="G36" s="37" t="s">
        <v>17</v>
      </c>
      <c r="I36" s="23"/>
      <c r="J36" s="64" t="str">
        <f aca="false">+B36</f>
        <v>15 km-es szállítási távolság</v>
      </c>
      <c r="K36" s="39" t="n">
        <f aca="false">+F36</f>
        <v>32</v>
      </c>
      <c r="L36" s="39" t="str">
        <f aca="false">+G36</f>
        <v>m3</v>
      </c>
      <c r="M36" s="40"/>
      <c r="N36" s="41" t="s">
        <v>7</v>
      </c>
      <c r="O36" s="39" t="str">
        <f aca="false">+G36</f>
        <v>m3</v>
      </c>
      <c r="P36" s="42" t="n">
        <f aca="false">K36*M36</f>
        <v>0</v>
      </c>
    </row>
    <row r="37" s="63" customFormat="true" ht="15.75" hidden="false" customHeight="false" outlineLevel="0" collapsed="false">
      <c r="A37" s="23" t="n">
        <v>3</v>
      </c>
      <c r="B37" s="28" t="s">
        <v>38</v>
      </c>
      <c r="C37" s="60"/>
      <c r="D37" s="60"/>
      <c r="E37" s="60"/>
      <c r="F37" s="61"/>
      <c r="G37" s="62"/>
      <c r="I37" s="23" t="n">
        <f aca="false">A37</f>
        <v>3</v>
      </c>
      <c r="J37" s="32" t="str">
        <f aca="false">+B37</f>
        <v>Úttükör készítése</v>
      </c>
      <c r="K37" s="29"/>
      <c r="L37" s="29"/>
      <c r="M37" s="30"/>
      <c r="N37" s="31"/>
      <c r="O37" s="32"/>
      <c r="P37" s="27"/>
    </row>
    <row r="38" s="63" customFormat="true" ht="16.5" hidden="false" customHeight="true" outlineLevel="0" collapsed="false">
      <c r="A38" s="23"/>
      <c r="B38" s="34" t="s">
        <v>39</v>
      </c>
      <c r="C38" s="34"/>
      <c r="D38" s="34"/>
      <c r="E38" s="34"/>
      <c r="F38" s="36" t="n">
        <v>118.6</v>
      </c>
      <c r="G38" s="37" t="s">
        <v>40</v>
      </c>
      <c r="I38" s="23"/>
      <c r="J38" s="64" t="str">
        <f aca="false">+B38</f>
        <v>(számítógépes területmérés alapján)</v>
      </c>
      <c r="K38" s="39" t="n">
        <f aca="false">+F38</f>
        <v>118.6</v>
      </c>
      <c r="L38" s="39" t="str">
        <f aca="false">+G38</f>
        <v>m2</v>
      </c>
      <c r="M38" s="40"/>
      <c r="N38" s="41" t="s">
        <v>7</v>
      </c>
      <c r="O38" s="39" t="str">
        <f aca="false">+G38</f>
        <v>m2</v>
      </c>
      <c r="P38" s="42" t="n">
        <f aca="false">K38*M38</f>
        <v>0</v>
      </c>
    </row>
    <row r="39" s="63" customFormat="true" ht="15.75" hidden="false" customHeight="false" outlineLevel="0" collapsed="false">
      <c r="A39" s="23" t="n">
        <v>4</v>
      </c>
      <c r="B39" s="28" t="s">
        <v>41</v>
      </c>
      <c r="C39" s="60"/>
      <c r="D39" s="60"/>
      <c r="E39" s="60"/>
      <c r="F39" s="61"/>
      <c r="G39" s="62"/>
      <c r="I39" s="23" t="n">
        <f aca="false">A39</f>
        <v>4</v>
      </c>
      <c r="J39" s="32" t="str">
        <f aca="false">+B39</f>
        <v>Tükör tömörítés kis felületen 30 cm vtg-ban</v>
      </c>
      <c r="K39" s="29"/>
      <c r="L39" s="29"/>
      <c r="M39" s="30"/>
      <c r="N39" s="31"/>
      <c r="O39" s="32"/>
      <c r="P39" s="27"/>
    </row>
    <row r="40" s="63" customFormat="true" ht="16.5" hidden="false" customHeight="true" outlineLevel="0" collapsed="false">
      <c r="A40" s="23"/>
      <c r="B40" s="34" t="s">
        <v>31</v>
      </c>
      <c r="C40" s="34" t="s">
        <v>42</v>
      </c>
      <c r="D40" s="34"/>
      <c r="E40" s="34"/>
      <c r="F40" s="36" t="n">
        <v>35.6</v>
      </c>
      <c r="G40" s="37" t="s">
        <v>17</v>
      </c>
      <c r="I40" s="23"/>
      <c r="J40" s="64" t="str">
        <f aca="false">+B40</f>
        <v>Trγ=92% tömörségi fokra (E2=50MN/m2)</v>
      </c>
      <c r="K40" s="39" t="n">
        <f aca="false">+F40</f>
        <v>35.6</v>
      </c>
      <c r="L40" s="39" t="str">
        <f aca="false">+G40</f>
        <v>m3</v>
      </c>
      <c r="M40" s="40"/>
      <c r="N40" s="41" t="s">
        <v>7</v>
      </c>
      <c r="O40" s="39" t="str">
        <f aca="false">+G40</f>
        <v>m3</v>
      </c>
      <c r="P40" s="42" t="n">
        <f aca="false">K40*M40</f>
        <v>0</v>
      </c>
    </row>
    <row r="41" s="63" customFormat="true" ht="15.75" hidden="false" customHeight="false" outlineLevel="0" collapsed="false">
      <c r="A41" s="23" t="n">
        <v>5</v>
      </c>
      <c r="B41" s="65" t="s">
        <v>43</v>
      </c>
      <c r="C41" s="60"/>
      <c r="D41" s="60"/>
      <c r="E41" s="60"/>
      <c r="F41" s="61"/>
      <c r="G41" s="62"/>
      <c r="I41" s="23" t="n">
        <f aca="false">A41</f>
        <v>5</v>
      </c>
      <c r="J41" s="32" t="str">
        <f aca="false">+B41</f>
        <v>200mm vtg. szemcsés anyagból készült talajjavító/fagyvédő réteg terítése</v>
      </c>
      <c r="K41" s="29"/>
      <c r="L41" s="29"/>
      <c r="M41" s="30"/>
      <c r="N41" s="31"/>
      <c r="O41" s="32"/>
      <c r="P41" s="27"/>
    </row>
    <row r="42" s="63" customFormat="true" ht="16.5" hidden="false" customHeight="true" outlineLevel="0" collapsed="false">
      <c r="A42" s="23"/>
      <c r="B42" s="34" t="s">
        <v>39</v>
      </c>
      <c r="C42" s="34" t="s">
        <v>21</v>
      </c>
      <c r="D42" s="34"/>
      <c r="E42" s="34"/>
      <c r="F42" s="36" t="n">
        <v>23.7</v>
      </c>
      <c r="G42" s="37" t="s">
        <v>17</v>
      </c>
      <c r="I42" s="23"/>
      <c r="J42" s="64" t="str">
        <f aca="false">+B42</f>
        <v>(számítógépes területmérés alapján)</v>
      </c>
      <c r="K42" s="39" t="n">
        <f aca="false">+F42</f>
        <v>23.7</v>
      </c>
      <c r="L42" s="39" t="str">
        <f aca="false">+G42</f>
        <v>m3</v>
      </c>
      <c r="M42" s="40"/>
      <c r="N42" s="41" t="s">
        <v>7</v>
      </c>
      <c r="O42" s="39" t="str">
        <f aca="false">+G42</f>
        <v>m3</v>
      </c>
      <c r="P42" s="42" t="n">
        <f aca="false">K42*M42</f>
        <v>0</v>
      </c>
    </row>
    <row r="43" s="63" customFormat="true" ht="15.75" hidden="false" customHeight="false" outlineLevel="0" collapsed="false">
      <c r="A43" s="23" t="n">
        <v>6</v>
      </c>
      <c r="B43" s="28" t="s">
        <v>44</v>
      </c>
      <c r="C43" s="60"/>
      <c r="D43" s="60"/>
      <c r="E43" s="60"/>
      <c r="F43" s="61"/>
      <c r="G43" s="62"/>
      <c r="I43" s="23" t="n">
        <f aca="false">A43</f>
        <v>6</v>
      </c>
      <c r="J43" s="32" t="str">
        <f aca="false">+B43</f>
        <v>Szemcsés anyagból készült talajjavító/fagyvédő réteg tömörítése</v>
      </c>
      <c r="K43" s="29"/>
      <c r="L43" s="29"/>
      <c r="M43" s="30"/>
      <c r="N43" s="31"/>
      <c r="O43" s="32"/>
      <c r="P43" s="27"/>
    </row>
    <row r="44" s="63" customFormat="true" ht="16.5" hidden="false" customHeight="true" outlineLevel="0" collapsed="false">
      <c r="A44" s="23"/>
      <c r="B44" s="34" t="s">
        <v>45</v>
      </c>
      <c r="C44" s="34"/>
      <c r="D44" s="34"/>
      <c r="E44" s="34"/>
      <c r="F44" s="36" t="n">
        <v>23.7</v>
      </c>
      <c r="G44" s="37" t="s">
        <v>17</v>
      </c>
      <c r="I44" s="23"/>
      <c r="J44" s="64" t="str">
        <f aca="false">+B44</f>
        <v>Trγ=96% tömörségi fokra (E2=50MN/m2)</v>
      </c>
      <c r="K44" s="39" t="n">
        <f aca="false">+F44</f>
        <v>23.7</v>
      </c>
      <c r="L44" s="39" t="str">
        <f aca="false">+G44</f>
        <v>m3</v>
      </c>
      <c r="M44" s="40"/>
      <c r="N44" s="41" t="s">
        <v>7</v>
      </c>
      <c r="O44" s="39" t="str">
        <f aca="false">+G44</f>
        <v>m3</v>
      </c>
      <c r="P44" s="42" t="n">
        <f aca="false">K44*M44</f>
        <v>0</v>
      </c>
    </row>
    <row r="45" s="63" customFormat="true" ht="15.75" hidden="false" customHeight="false" outlineLevel="0" collapsed="false">
      <c r="A45" s="23" t="n">
        <v>7</v>
      </c>
      <c r="B45" s="66" t="s">
        <v>46</v>
      </c>
      <c r="C45" s="60"/>
      <c r="D45" s="60"/>
      <c r="E45" s="60"/>
      <c r="F45" s="61"/>
      <c r="G45" s="62"/>
      <c r="I45" s="23" t="n">
        <f aca="false">A45</f>
        <v>7</v>
      </c>
      <c r="J45" s="67" t="str">
        <f aca="false">+B45</f>
        <v>200 mm vtg. CKt-2 jelű hidraulikus stabilizációs alapréteg készítése, közút szegély melletti helyreáll.</v>
      </c>
      <c r="K45" s="29"/>
      <c r="L45" s="29"/>
      <c r="M45" s="30"/>
      <c r="N45" s="31"/>
      <c r="O45" s="32"/>
      <c r="P45" s="27"/>
    </row>
    <row r="46" s="63" customFormat="true" ht="16.5" hidden="false" customHeight="true" outlineLevel="0" collapsed="false">
      <c r="A46" s="23"/>
      <c r="B46" s="68" t="s">
        <v>47</v>
      </c>
      <c r="C46" s="34" t="s">
        <v>21</v>
      </c>
      <c r="D46" s="34"/>
      <c r="E46" s="34"/>
      <c r="F46" s="36" t="n">
        <v>23.7</v>
      </c>
      <c r="G46" s="37" t="s">
        <v>17</v>
      </c>
      <c r="I46" s="23"/>
      <c r="J46" s="69" t="str">
        <f aca="false">+B46</f>
        <v>(számítógépes területmérés)</v>
      </c>
      <c r="K46" s="39" t="n">
        <f aca="false">+F46</f>
        <v>23.7</v>
      </c>
      <c r="L46" s="39" t="str">
        <f aca="false">+G46</f>
        <v>m3</v>
      </c>
      <c r="M46" s="40"/>
      <c r="N46" s="41" t="s">
        <v>7</v>
      </c>
      <c r="O46" s="39" t="str">
        <f aca="false">+G46</f>
        <v>m3</v>
      </c>
      <c r="P46" s="42" t="n">
        <f aca="false">K46*M46</f>
        <v>0</v>
      </c>
    </row>
    <row r="47" s="63" customFormat="true" ht="15.75" hidden="false" customHeight="false" outlineLevel="0" collapsed="false">
      <c r="A47" s="23" t="n">
        <v>8</v>
      </c>
      <c r="B47" s="65" t="s">
        <v>48</v>
      </c>
      <c r="C47" s="60"/>
      <c r="D47" s="60"/>
      <c r="E47" s="60"/>
      <c r="F47" s="61"/>
      <c r="G47" s="62"/>
      <c r="I47" s="23" t="n">
        <f aca="false">A47</f>
        <v>8</v>
      </c>
      <c r="J47" s="32" t="str">
        <f aca="false">+B47</f>
        <v>CKt-2 jelű hidraulikus stabilizációs alapréteg tömörítése</v>
      </c>
      <c r="K47" s="29"/>
      <c r="L47" s="29"/>
      <c r="M47" s="30"/>
      <c r="N47" s="31"/>
      <c r="O47" s="32"/>
      <c r="P47" s="27"/>
    </row>
    <row r="48" s="63" customFormat="true" ht="16.5" hidden="false" customHeight="true" outlineLevel="0" collapsed="false">
      <c r="A48" s="23"/>
      <c r="B48" s="34"/>
      <c r="C48" s="34"/>
      <c r="D48" s="34"/>
      <c r="E48" s="34"/>
      <c r="F48" s="36" t="n">
        <v>23.7</v>
      </c>
      <c r="G48" s="37" t="s">
        <v>17</v>
      </c>
      <c r="I48" s="23"/>
      <c r="J48" s="64"/>
      <c r="K48" s="39" t="n">
        <f aca="false">+F48</f>
        <v>23.7</v>
      </c>
      <c r="L48" s="39" t="str">
        <f aca="false">+G48</f>
        <v>m3</v>
      </c>
      <c r="M48" s="40"/>
      <c r="N48" s="41" t="s">
        <v>7</v>
      </c>
      <c r="O48" s="39" t="str">
        <f aca="false">+G48</f>
        <v>m3</v>
      </c>
      <c r="P48" s="42" t="n">
        <f aca="false">K48*M48</f>
        <v>0</v>
      </c>
    </row>
    <row r="49" s="47" customFormat="true" ht="15.75" hidden="false" customHeight="false" outlineLevel="0" collapsed="false">
      <c r="A49" s="44"/>
      <c r="B49" s="44"/>
      <c r="C49" s="44"/>
      <c r="D49" s="44"/>
      <c r="E49" s="44"/>
      <c r="F49" s="45"/>
      <c r="G49" s="46"/>
      <c r="I49" s="48"/>
      <c r="J49" s="49" t="s">
        <v>28</v>
      </c>
      <c r="K49" s="49"/>
      <c r="L49" s="49"/>
      <c r="M49" s="50"/>
      <c r="N49" s="51"/>
      <c r="O49" s="52"/>
      <c r="P49" s="53" t="n">
        <f aca="false">SUM(P33:P48)</f>
        <v>0</v>
      </c>
    </row>
    <row r="50" customFormat="false" ht="15.75" hidden="false" customHeight="false" outlineLevel="0" collapsed="false">
      <c r="A50" s="54"/>
      <c r="B50" s="54"/>
      <c r="C50" s="54"/>
      <c r="D50" s="54"/>
      <c r="E50" s="54"/>
      <c r="F50" s="55"/>
      <c r="G50" s="5"/>
      <c r="I50" s="5"/>
      <c r="J50" s="5"/>
      <c r="K50" s="5"/>
      <c r="L50" s="5"/>
      <c r="N50" s="5"/>
      <c r="O50" s="5"/>
      <c r="Q50" s="5"/>
    </row>
    <row r="51" customFormat="false" ht="15.75" hidden="false" customHeight="false" outlineLevel="0" collapsed="false">
      <c r="A51" s="6" t="s">
        <v>49</v>
      </c>
      <c r="B51" s="7"/>
      <c r="C51" s="7"/>
      <c r="D51" s="7"/>
      <c r="E51" s="7"/>
      <c r="F51" s="56"/>
      <c r="G51" s="15"/>
      <c r="I51" s="6" t="str">
        <f aca="false">+A51</f>
        <v>IV. FELÉPÍTMÉNYI MUNKÁK</v>
      </c>
      <c r="J51" s="11"/>
      <c r="K51" s="11"/>
      <c r="L51" s="11"/>
      <c r="M51" s="12"/>
      <c r="N51" s="13"/>
      <c r="O51" s="14"/>
      <c r="P51" s="15"/>
    </row>
    <row r="52" customFormat="false" ht="16.5" hidden="false" customHeight="true" outlineLevel="0" collapsed="false">
      <c r="A52" s="16"/>
      <c r="B52" s="7" t="s">
        <v>1</v>
      </c>
      <c r="C52" s="57"/>
      <c r="D52" s="57"/>
      <c r="E52" s="57"/>
      <c r="F52" s="58" t="s">
        <v>2</v>
      </c>
      <c r="G52" s="22"/>
      <c r="I52" s="20"/>
      <c r="J52" s="11" t="s">
        <v>1</v>
      </c>
      <c r="K52" s="21" t="s">
        <v>2</v>
      </c>
      <c r="L52" s="21"/>
      <c r="M52" s="21" t="s">
        <v>3</v>
      </c>
      <c r="N52" s="21"/>
      <c r="O52" s="21"/>
      <c r="P52" s="22" t="s">
        <v>4</v>
      </c>
    </row>
    <row r="53" customFormat="false" ht="15.75" hidden="false" customHeight="false" outlineLevel="0" collapsed="false">
      <c r="A53" s="23" t="n">
        <v>1</v>
      </c>
      <c r="B53" s="28" t="s">
        <v>50</v>
      </c>
      <c r="C53" s="25"/>
      <c r="D53" s="25"/>
      <c r="E53" s="25"/>
      <c r="F53" s="26"/>
      <c r="G53" s="27"/>
      <c r="I53" s="70" t="n">
        <f aca="false">A53</f>
        <v>1</v>
      </c>
      <c r="J53" s="71" t="str">
        <f aca="false">+B53</f>
        <v>40 mm vtg. AC 11 kopó jelű aszfaltbeton kopóréteg  készítése 50/70 útépítési bitumennel</v>
      </c>
      <c r="K53" s="72"/>
      <c r="L53" s="72"/>
      <c r="M53" s="30"/>
      <c r="N53" s="73"/>
      <c r="O53" s="74"/>
      <c r="P53" s="27"/>
    </row>
    <row r="54" customFormat="false" ht="16.5" hidden="false" customHeight="true" outlineLevel="0" collapsed="false">
      <c r="A54" s="23"/>
      <c r="B54" s="34" t="s">
        <v>51</v>
      </c>
      <c r="C54" s="34" t="s">
        <v>16</v>
      </c>
      <c r="D54" s="35"/>
      <c r="E54" s="35"/>
      <c r="F54" s="36" t="n">
        <v>7.9</v>
      </c>
      <c r="G54" s="37" t="s">
        <v>17</v>
      </c>
      <c r="I54" s="70"/>
      <c r="J54" s="75" t="str">
        <f aca="false">+B54</f>
        <v>közút burkolat csere</v>
      </c>
      <c r="K54" s="36" t="n">
        <f aca="false">+F54</f>
        <v>7.9</v>
      </c>
      <c r="L54" s="36" t="str">
        <f aca="false">+G54</f>
        <v>m3</v>
      </c>
      <c r="M54" s="40"/>
      <c r="N54" s="76" t="s">
        <v>7</v>
      </c>
      <c r="O54" s="36" t="str">
        <f aca="false">+G54</f>
        <v>m3</v>
      </c>
      <c r="P54" s="42" t="n">
        <f aca="false">K54*M54</f>
        <v>0</v>
      </c>
    </row>
    <row r="55" customFormat="false" ht="15.75" hidden="false" customHeight="false" outlineLevel="0" collapsed="false">
      <c r="A55" s="23" t="n">
        <v>2</v>
      </c>
      <c r="B55" s="28" t="s">
        <v>52</v>
      </c>
      <c r="C55" s="25"/>
      <c r="D55" s="25"/>
      <c r="E55" s="25"/>
      <c r="F55" s="26"/>
      <c r="G55" s="27"/>
      <c r="I55" s="70" t="n">
        <f aca="false">A55</f>
        <v>2</v>
      </c>
      <c r="J55" s="71" t="str">
        <f aca="false">+B55</f>
        <v>70 mm vtg. AC 22 kötő jelű aszfaltbeton kötőréteg  készítése 35/50 útépítési bitumennel</v>
      </c>
      <c r="K55" s="72"/>
      <c r="L55" s="72"/>
      <c r="M55" s="30"/>
      <c r="N55" s="73"/>
      <c r="O55" s="74"/>
      <c r="P55" s="27"/>
    </row>
    <row r="56" customFormat="false" ht="16.5" hidden="false" customHeight="true" outlineLevel="0" collapsed="false">
      <c r="A56" s="23"/>
      <c r="B56" s="34" t="s">
        <v>53</v>
      </c>
      <c r="C56" s="34" t="s">
        <v>19</v>
      </c>
      <c r="D56" s="35"/>
      <c r="E56" s="35"/>
      <c r="F56" s="36" t="n">
        <v>11.1</v>
      </c>
      <c r="G56" s="37" t="s">
        <v>17</v>
      </c>
      <c r="I56" s="70"/>
      <c r="J56" s="75" t="str">
        <f aca="false">+B56</f>
        <v>út és erősített kapubejáró pályaszerkezet</v>
      </c>
      <c r="K56" s="36" t="n">
        <f aca="false">+F56</f>
        <v>11.1</v>
      </c>
      <c r="L56" s="36" t="str">
        <f aca="false">+G56</f>
        <v>m3</v>
      </c>
      <c r="M56" s="40"/>
      <c r="N56" s="76" t="s">
        <v>7</v>
      </c>
      <c r="O56" s="36" t="str">
        <f aca="false">+G56</f>
        <v>m3</v>
      </c>
      <c r="P56" s="42" t="n">
        <f aca="false">K56*M56</f>
        <v>0</v>
      </c>
    </row>
    <row r="57" customFormat="false" ht="19.5" hidden="false" customHeight="true" outlineLevel="0" collapsed="false">
      <c r="A57" s="54"/>
      <c r="B57" s="44"/>
      <c r="C57" s="54"/>
      <c r="D57" s="54"/>
      <c r="E57" s="54"/>
      <c r="F57" s="55"/>
      <c r="G57" s="46"/>
      <c r="I57" s="59"/>
      <c r="J57" s="77" t="s">
        <v>28</v>
      </c>
      <c r="K57" s="11"/>
      <c r="L57" s="11"/>
      <c r="M57" s="12"/>
      <c r="N57" s="13"/>
      <c r="O57" s="14"/>
      <c r="P57" s="53" t="n">
        <f aca="false">SUM(P53:P56)</f>
        <v>0</v>
      </c>
    </row>
    <row r="58" customFormat="false" ht="15.75" hidden="false" customHeight="false" outlineLevel="0" collapsed="false">
      <c r="A58" s="54"/>
      <c r="B58" s="54"/>
      <c r="C58" s="54"/>
      <c r="D58" s="54"/>
      <c r="E58" s="54"/>
      <c r="F58" s="55"/>
      <c r="G58" s="5"/>
      <c r="I58" s="5"/>
      <c r="J58" s="5"/>
      <c r="K58" s="5"/>
      <c r="L58" s="5"/>
      <c r="N58" s="5"/>
      <c r="O58" s="5"/>
      <c r="Q58" s="5"/>
    </row>
    <row r="59" customFormat="false" ht="16.5" hidden="false" customHeight="true" outlineLevel="0" collapsed="false">
      <c r="A59" s="6" t="s">
        <v>54</v>
      </c>
      <c r="B59" s="7"/>
      <c r="C59" s="7"/>
      <c r="D59" s="7"/>
      <c r="E59" s="7"/>
      <c r="F59" s="56"/>
      <c r="G59" s="15"/>
      <c r="I59" s="6" t="str">
        <f aca="false">+A59</f>
        <v>V. FORGALOMTECHNIKAI MUNKÁK</v>
      </c>
      <c r="J59" s="11"/>
      <c r="K59" s="11"/>
      <c r="L59" s="11"/>
      <c r="M59" s="12"/>
      <c r="N59" s="13"/>
      <c r="O59" s="14"/>
      <c r="P59" s="15"/>
    </row>
    <row r="60" customFormat="false" ht="15.75" hidden="false" customHeight="false" outlineLevel="0" collapsed="false">
      <c r="A60" s="16"/>
      <c r="B60" s="7" t="s">
        <v>1</v>
      </c>
      <c r="C60" s="17"/>
      <c r="D60" s="17"/>
      <c r="E60" s="17"/>
      <c r="F60" s="18" t="s">
        <v>2</v>
      </c>
      <c r="G60" s="19"/>
      <c r="I60" s="20"/>
      <c r="J60" s="11" t="s">
        <v>1</v>
      </c>
      <c r="K60" s="21" t="s">
        <v>2</v>
      </c>
      <c r="L60" s="21"/>
      <c r="M60" s="21" t="s">
        <v>3</v>
      </c>
      <c r="N60" s="21"/>
      <c r="O60" s="21"/>
      <c r="P60" s="22" t="s">
        <v>4</v>
      </c>
    </row>
    <row r="61" customFormat="false" ht="15.75" hidden="false" customHeight="false" outlineLevel="0" collapsed="false">
      <c r="A61" s="23" t="n">
        <v>1</v>
      </c>
      <c r="B61" s="28" t="s">
        <v>55</v>
      </c>
      <c r="C61" s="25"/>
      <c r="D61" s="25"/>
      <c r="E61" s="25"/>
      <c r="F61" s="43"/>
      <c r="G61" s="27"/>
      <c r="I61" s="23" t="n">
        <f aca="false">A61</f>
        <v>1</v>
      </c>
      <c r="J61" s="32" t="str">
        <f aca="false">B61</f>
        <v>Forgalomirányító burkolati detektor pótlása</v>
      </c>
      <c r="K61" s="29"/>
      <c r="L61" s="29"/>
      <c r="M61" s="30"/>
      <c r="N61" s="31"/>
      <c r="O61" s="32"/>
      <c r="P61" s="27"/>
    </row>
    <row r="62" customFormat="false" ht="15.75" hidden="false" customHeight="false" outlineLevel="0" collapsed="false">
      <c r="A62" s="23"/>
      <c r="B62" s="78" t="s">
        <v>56</v>
      </c>
      <c r="C62" s="35"/>
      <c r="D62" s="35"/>
      <c r="E62" s="35"/>
      <c r="F62" s="36" t="n">
        <v>1</v>
      </c>
      <c r="G62" s="37" t="s">
        <v>6</v>
      </c>
      <c r="I62" s="23"/>
      <c r="J62" s="64" t="str">
        <f aca="false">B62</f>
        <v> </v>
      </c>
      <c r="K62" s="36" t="n">
        <f aca="false">+F62</f>
        <v>1</v>
      </c>
      <c r="L62" s="36" t="str">
        <f aca="false">+G62</f>
        <v>db</v>
      </c>
      <c r="M62" s="40"/>
      <c r="N62" s="41" t="s">
        <v>7</v>
      </c>
      <c r="O62" s="36" t="str">
        <f aca="false">+G62</f>
        <v>db</v>
      </c>
      <c r="P62" s="42" t="n">
        <f aca="false">K62*M62</f>
        <v>0</v>
      </c>
    </row>
    <row r="63" customFormat="false" ht="15.75" hidden="false" customHeight="false" outlineLevel="0" collapsed="false">
      <c r="A63" s="23" t="n">
        <v>2</v>
      </c>
      <c r="B63" s="28" t="s">
        <v>57</v>
      </c>
      <c r="C63" s="25"/>
      <c r="D63" s="25"/>
      <c r="E63" s="25"/>
      <c r="F63" s="43"/>
      <c r="G63" s="27"/>
      <c r="I63" s="23" t="n">
        <f aca="false">A63</f>
        <v>2</v>
      </c>
      <c r="J63" s="32" t="str">
        <f aca="false">B63</f>
        <v>Meglévő jelzőtábla oszlopok bontása, monolit betontömb alapozás eltávolítása</v>
      </c>
      <c r="K63" s="29"/>
      <c r="L63" s="29"/>
      <c r="M63" s="30"/>
      <c r="N63" s="31"/>
      <c r="O63" s="32"/>
      <c r="P63" s="27"/>
    </row>
    <row r="64" customFormat="false" ht="15.75" hidden="false" customHeight="false" outlineLevel="0" collapsed="false">
      <c r="A64" s="23"/>
      <c r="B64" s="34" t="s">
        <v>56</v>
      </c>
      <c r="C64" s="35"/>
      <c r="D64" s="35"/>
      <c r="E64" s="35"/>
      <c r="F64" s="36" t="n">
        <v>1</v>
      </c>
      <c r="G64" s="37" t="s">
        <v>6</v>
      </c>
      <c r="I64" s="23"/>
      <c r="J64" s="64" t="str">
        <f aca="false">B64</f>
        <v> </v>
      </c>
      <c r="K64" s="36" t="n">
        <f aca="false">+F64</f>
        <v>1</v>
      </c>
      <c r="L64" s="36" t="str">
        <f aca="false">+G64</f>
        <v>db</v>
      </c>
      <c r="M64" s="40"/>
      <c r="N64" s="41" t="s">
        <v>7</v>
      </c>
      <c r="O64" s="36" t="str">
        <f aca="false">+G64</f>
        <v>db</v>
      </c>
      <c r="P64" s="42" t="n">
        <f aca="false">K64*M64</f>
        <v>0</v>
      </c>
    </row>
    <row r="65" customFormat="false" ht="15.75" hidden="false" customHeight="false" outlineLevel="0" collapsed="false">
      <c r="A65" s="23" t="n">
        <v>3</v>
      </c>
      <c r="B65" s="28" t="s">
        <v>58</v>
      </c>
      <c r="C65" s="25"/>
      <c r="D65" s="25"/>
      <c r="E65" s="25"/>
      <c r="F65" s="43"/>
      <c r="G65" s="27"/>
      <c r="I65" s="23" t="n">
        <f aca="false">A65</f>
        <v>3</v>
      </c>
      <c r="J65" s="32" t="str">
        <f aca="false">B65</f>
        <v>Jelzőtábla oszlop elhelyezése 76mm átmérővel, horganyzott acélból monolit betontömb alapozással</v>
      </c>
      <c r="K65" s="29"/>
      <c r="L65" s="29"/>
      <c r="M65" s="30"/>
      <c r="N65" s="31"/>
      <c r="O65" s="32"/>
      <c r="P65" s="27"/>
    </row>
    <row r="66" customFormat="false" ht="15.75" hidden="false" customHeight="false" outlineLevel="0" collapsed="false">
      <c r="A66" s="23"/>
      <c r="B66" s="34" t="s">
        <v>56</v>
      </c>
      <c r="C66" s="35"/>
      <c r="D66" s="35"/>
      <c r="E66" s="35"/>
      <c r="F66" s="36" t="n">
        <v>2</v>
      </c>
      <c r="G66" s="37" t="s">
        <v>6</v>
      </c>
      <c r="I66" s="23"/>
      <c r="J66" s="64" t="str">
        <f aca="false">B66</f>
        <v> </v>
      </c>
      <c r="K66" s="36" t="n">
        <f aca="false">+F66</f>
        <v>2</v>
      </c>
      <c r="L66" s="36" t="str">
        <f aca="false">+G66</f>
        <v>db</v>
      </c>
      <c r="M66" s="40"/>
      <c r="N66" s="41" t="s">
        <v>7</v>
      </c>
      <c r="O66" s="36" t="str">
        <f aca="false">+G66</f>
        <v>db</v>
      </c>
      <c r="P66" s="42" t="n">
        <f aca="false">K66*M66</f>
        <v>0</v>
      </c>
    </row>
    <row r="67" customFormat="false" ht="15.75" hidden="false" customHeight="false" outlineLevel="0" collapsed="false">
      <c r="A67" s="23" t="n">
        <v>4</v>
      </c>
      <c r="B67" s="28" t="s">
        <v>59</v>
      </c>
      <c r="C67" s="25"/>
      <c r="D67" s="25"/>
      <c r="E67" s="25"/>
      <c r="F67" s="43"/>
      <c r="G67" s="27"/>
      <c r="I67" s="23" t="n">
        <f aca="false">A67</f>
        <v>4</v>
      </c>
      <c r="J67" s="32" t="str">
        <f aca="false">B67</f>
        <v>Meglévő jelzőtáblák áthelyezése új oszlopra</v>
      </c>
      <c r="K67" s="29"/>
      <c r="L67" s="29"/>
      <c r="M67" s="30"/>
      <c r="N67" s="31"/>
      <c r="O67" s="32"/>
      <c r="P67" s="27"/>
    </row>
    <row r="68" customFormat="false" ht="15.75" hidden="false" customHeight="false" outlineLevel="0" collapsed="false">
      <c r="A68" s="23"/>
      <c r="B68" s="34" t="s">
        <v>56</v>
      </c>
      <c r="C68" s="35"/>
      <c r="D68" s="35"/>
      <c r="E68" s="35"/>
      <c r="F68" s="36" t="n">
        <v>2</v>
      </c>
      <c r="G68" s="37" t="s">
        <v>6</v>
      </c>
      <c r="I68" s="23"/>
      <c r="J68" s="64" t="str">
        <f aca="false">B68</f>
        <v> </v>
      </c>
      <c r="K68" s="36" t="n">
        <f aca="false">+F68</f>
        <v>2</v>
      </c>
      <c r="L68" s="36" t="str">
        <f aca="false">+G68</f>
        <v>db</v>
      </c>
      <c r="M68" s="40"/>
      <c r="N68" s="41" t="s">
        <v>7</v>
      </c>
      <c r="O68" s="36" t="str">
        <f aca="false">+G68</f>
        <v>db</v>
      </c>
      <c r="P68" s="42" t="n">
        <f aca="false">K68*M68</f>
        <v>0</v>
      </c>
    </row>
    <row r="69" customFormat="false" ht="15.75" hidden="false" customHeight="false" outlineLevel="0" collapsed="false">
      <c r="A69" s="23" t="n">
        <v>5</v>
      </c>
      <c r="B69" s="28" t="s">
        <v>60</v>
      </c>
      <c r="C69" s="25"/>
      <c r="D69" s="25"/>
      <c r="E69" s="25"/>
      <c r="F69" s="43"/>
      <c r="G69" s="27"/>
      <c r="I69" s="23" t="n">
        <f aca="false">A69</f>
        <v>5</v>
      </c>
      <c r="J69" s="32" t="str">
        <f aca="false">B69</f>
        <v>"Kerékpárosok" (KRESZ 95/b) jelzőtábla elhelyezése oszlopra</v>
      </c>
      <c r="K69" s="29"/>
      <c r="L69" s="29"/>
      <c r="M69" s="30"/>
      <c r="N69" s="31"/>
      <c r="O69" s="32"/>
      <c r="P69" s="27"/>
    </row>
    <row r="70" customFormat="false" ht="15.75" hidden="false" customHeight="false" outlineLevel="0" collapsed="false">
      <c r="A70" s="23"/>
      <c r="B70" s="34" t="s">
        <v>61</v>
      </c>
      <c r="C70" s="35"/>
      <c r="D70" s="35"/>
      <c r="E70" s="35"/>
      <c r="F70" s="36" t="n">
        <v>2</v>
      </c>
      <c r="G70" s="37" t="s">
        <v>6</v>
      </c>
      <c r="I70" s="23"/>
      <c r="J70" s="64" t="str">
        <f aca="false">B70</f>
        <v>(VIP fóliázású D=600 mm)</v>
      </c>
      <c r="K70" s="36" t="n">
        <f aca="false">+F70</f>
        <v>2</v>
      </c>
      <c r="L70" s="36" t="str">
        <f aca="false">+G70</f>
        <v>db</v>
      </c>
      <c r="M70" s="40"/>
      <c r="N70" s="41" t="s">
        <v>7</v>
      </c>
      <c r="O70" s="36" t="str">
        <f aca="false">+G70</f>
        <v>db</v>
      </c>
      <c r="P70" s="42" t="n">
        <f aca="false">K70*M70</f>
        <v>0</v>
      </c>
    </row>
    <row r="71" customFormat="false" ht="15.75" hidden="false" customHeight="false" outlineLevel="0" collapsed="false">
      <c r="A71" s="23" t="n">
        <v>6</v>
      </c>
      <c r="B71" s="28" t="s">
        <v>62</v>
      </c>
      <c r="C71" s="25"/>
      <c r="D71" s="25"/>
      <c r="E71" s="25"/>
      <c r="F71" s="43"/>
      <c r="G71" s="27"/>
      <c r="I71" s="23" t="n">
        <f aca="false">A71</f>
        <v>6</v>
      </c>
      <c r="J71" s="32" t="str">
        <f aca="false">B71</f>
        <v>Kiegészítő (KRESZ 62.) jelzőtábla elhelyezése oszlopra</v>
      </c>
      <c r="K71" s="29"/>
      <c r="L71" s="29"/>
      <c r="M71" s="30"/>
      <c r="N71" s="31"/>
      <c r="O71" s="32"/>
      <c r="P71" s="27"/>
    </row>
    <row r="72" customFormat="false" ht="15.75" hidden="false" customHeight="false" outlineLevel="0" collapsed="false">
      <c r="A72" s="23"/>
      <c r="B72" s="34" t="s">
        <v>63</v>
      </c>
      <c r="C72" s="35"/>
      <c r="D72" s="35"/>
      <c r="E72" s="35"/>
      <c r="F72" s="36" t="n">
        <v>2</v>
      </c>
      <c r="G72" s="37" t="s">
        <v>6</v>
      </c>
      <c r="I72" s="23"/>
      <c r="J72" s="64" t="str">
        <f aca="false">B72</f>
        <v>(VIP fóliázású 350×175 mm)</v>
      </c>
      <c r="K72" s="36" t="n">
        <f aca="false">+F72</f>
        <v>2</v>
      </c>
      <c r="L72" s="36" t="str">
        <f aca="false">+G72</f>
        <v>db</v>
      </c>
      <c r="M72" s="40"/>
      <c r="N72" s="41" t="s">
        <v>7</v>
      </c>
      <c r="O72" s="36" t="str">
        <f aca="false">+G72</f>
        <v>db</v>
      </c>
      <c r="P72" s="42" t="n">
        <f aca="false">K72*M72</f>
        <v>0</v>
      </c>
    </row>
    <row r="73" customFormat="false" ht="15.75" hidden="false" customHeight="false" outlineLevel="0" collapsed="false">
      <c r="A73" s="23" t="n">
        <v>7</v>
      </c>
      <c r="B73" s="28" t="s">
        <v>64</v>
      </c>
      <c r="C73" s="25"/>
      <c r="D73" s="25"/>
      <c r="E73" s="25"/>
      <c r="F73" s="43"/>
      <c r="G73" s="27"/>
      <c r="I73" s="23" t="n">
        <f aca="false">A73</f>
        <v>7</v>
      </c>
      <c r="J73" s="32" t="str">
        <f aca="false">B73</f>
        <v>"Zsákutca kerékpáros továbbhaladási lehetőséggel" (KRESZ 106/a) jelző tábla elhelyezése oszlopra</v>
      </c>
      <c r="K73" s="29"/>
      <c r="L73" s="29"/>
      <c r="M73" s="30"/>
      <c r="N73" s="31"/>
      <c r="O73" s="32"/>
      <c r="P73" s="27"/>
    </row>
    <row r="74" customFormat="false" ht="15.75" hidden="false" customHeight="false" outlineLevel="0" collapsed="false">
      <c r="A74" s="23"/>
      <c r="B74" s="34" t="s">
        <v>65</v>
      </c>
      <c r="C74" s="35"/>
      <c r="D74" s="35"/>
      <c r="E74" s="35"/>
      <c r="F74" s="36" t="n">
        <v>1</v>
      </c>
      <c r="G74" s="37" t="s">
        <v>6</v>
      </c>
      <c r="I74" s="23"/>
      <c r="J74" s="64" t="str">
        <f aca="false">B74</f>
        <v>(VIP fóliázású 600×600 mm)</v>
      </c>
      <c r="K74" s="36" t="n">
        <f aca="false">+F74</f>
        <v>1</v>
      </c>
      <c r="L74" s="36" t="str">
        <f aca="false">+G74</f>
        <v>db</v>
      </c>
      <c r="M74" s="40"/>
      <c r="N74" s="41" t="s">
        <v>7</v>
      </c>
      <c r="O74" s="36" t="str">
        <f aca="false">+G74</f>
        <v>db</v>
      </c>
      <c r="P74" s="42" t="n">
        <f aca="false">K74*M74</f>
        <v>0</v>
      </c>
    </row>
    <row r="75" customFormat="false" ht="18" hidden="false" customHeight="true" outlineLevel="0" collapsed="false">
      <c r="A75" s="23" t="n">
        <v>8</v>
      </c>
      <c r="B75" s="28" t="s">
        <v>66</v>
      </c>
      <c r="C75" s="25"/>
      <c r="D75" s="25"/>
      <c r="E75" s="25"/>
      <c r="F75" s="43"/>
      <c r="G75" s="27"/>
      <c r="I75" s="23" t="n">
        <f aca="false">A75</f>
        <v>8</v>
      </c>
      <c r="J75" s="32" t="str">
        <f aca="false">B75</f>
        <v>Sárga színű oldószeres burkolati jel festése kerékpárúton</v>
      </c>
      <c r="K75" s="29"/>
      <c r="L75" s="29"/>
      <c r="M75" s="30"/>
      <c r="N75" s="31"/>
      <c r="O75" s="32"/>
      <c r="P75" s="27"/>
    </row>
    <row r="76" customFormat="false" ht="15.75" hidden="false" customHeight="false" outlineLevel="0" collapsed="false">
      <c r="A76" s="23"/>
      <c r="B76" s="34" t="s">
        <v>67</v>
      </c>
      <c r="C76" s="35" t="s">
        <v>68</v>
      </c>
      <c r="D76" s="35"/>
      <c r="E76" s="35"/>
      <c r="F76" s="36" t="n">
        <v>5.6</v>
      </c>
      <c r="G76" s="37" t="s">
        <v>40</v>
      </c>
      <c r="I76" s="23"/>
      <c r="J76" s="64" t="str">
        <f aca="false">B76</f>
        <v>(kerékpáros nyom burkolatijel)</v>
      </c>
      <c r="K76" s="36" t="n">
        <f aca="false">+F76</f>
        <v>5.6</v>
      </c>
      <c r="L76" s="36" t="str">
        <f aca="false">+G76</f>
        <v>m2</v>
      </c>
      <c r="M76" s="40"/>
      <c r="N76" s="41" t="s">
        <v>7</v>
      </c>
      <c r="O76" s="36" t="str">
        <f aca="false">+G76</f>
        <v>m2</v>
      </c>
      <c r="P76" s="42" t="n">
        <f aca="false">K76*M76</f>
        <v>0</v>
      </c>
    </row>
    <row r="77" customFormat="false" ht="15.75" hidden="false" customHeight="true" outlineLevel="0" collapsed="false">
      <c r="A77" s="54"/>
      <c r="B77" s="44"/>
      <c r="C77" s="54"/>
      <c r="D77" s="54"/>
      <c r="E77" s="54"/>
      <c r="F77" s="55"/>
      <c r="G77" s="46"/>
      <c r="I77" s="59"/>
      <c r="J77" s="77" t="s">
        <v>28</v>
      </c>
      <c r="K77" s="11"/>
      <c r="L77" s="11"/>
      <c r="M77" s="12"/>
      <c r="N77" s="13"/>
      <c r="O77" s="14"/>
      <c r="P77" s="53" t="n">
        <f aca="false">SUM(P61:Q76)</f>
        <v>0</v>
      </c>
    </row>
    <row r="78" customFormat="false" ht="15.75" hidden="false" customHeight="false" outlineLevel="0" collapsed="false">
      <c r="I78" s="5"/>
      <c r="J78" s="5"/>
      <c r="K78" s="5"/>
      <c r="L78" s="5"/>
      <c r="N78" s="5"/>
      <c r="O78" s="5"/>
    </row>
    <row r="79" customFormat="false" ht="16.5" hidden="false" customHeight="true" outlineLevel="0" collapsed="false">
      <c r="A79" s="6" t="s">
        <v>69</v>
      </c>
      <c r="B79" s="7"/>
      <c r="C79" s="7"/>
      <c r="D79" s="7"/>
      <c r="E79" s="7"/>
      <c r="F79" s="56"/>
      <c r="G79" s="15"/>
      <c r="I79" s="6" t="str">
        <f aca="false">+A79</f>
        <v>VI. EGYÉB MUNKÁK</v>
      </c>
      <c r="J79" s="11"/>
      <c r="K79" s="11"/>
      <c r="L79" s="11"/>
      <c r="M79" s="12"/>
      <c r="N79" s="13"/>
      <c r="O79" s="14"/>
      <c r="P79" s="15"/>
    </row>
    <row r="80" customFormat="false" ht="15.75" hidden="false" customHeight="false" outlineLevel="0" collapsed="false">
      <c r="A80" s="16"/>
      <c r="B80" s="7" t="s">
        <v>1</v>
      </c>
      <c r="C80" s="57"/>
      <c r="D80" s="57"/>
      <c r="E80" s="57"/>
      <c r="F80" s="58" t="s">
        <v>2</v>
      </c>
      <c r="G80" s="22"/>
      <c r="I80" s="20"/>
      <c r="J80" s="11" t="s">
        <v>1</v>
      </c>
      <c r="K80" s="21" t="s">
        <v>2</v>
      </c>
      <c r="L80" s="21"/>
      <c r="M80" s="21" t="s">
        <v>3</v>
      </c>
      <c r="N80" s="21"/>
      <c r="O80" s="21"/>
      <c r="P80" s="22" t="s">
        <v>4</v>
      </c>
    </row>
    <row r="81" customFormat="false" ht="15.75" hidden="false" customHeight="false" outlineLevel="0" collapsed="false">
      <c r="A81" s="23" t="n">
        <v>1</v>
      </c>
      <c r="B81" s="65" t="s">
        <v>70</v>
      </c>
      <c r="C81" s="60"/>
      <c r="D81" s="60"/>
      <c r="E81" s="60"/>
      <c r="F81" s="61"/>
      <c r="G81" s="62"/>
      <c r="I81" s="23" t="n">
        <f aca="false">A81</f>
        <v>1</v>
      </c>
      <c r="J81" s="32" t="str">
        <f aca="false">B81</f>
        <v>Ideiglenes forgalomkorlátozás jóváhagyott terv szerinti kialakítása</v>
      </c>
      <c r="K81" s="29"/>
      <c r="L81" s="29"/>
      <c r="M81" s="30"/>
      <c r="N81" s="31"/>
      <c r="O81" s="32"/>
      <c r="P81" s="27"/>
    </row>
    <row r="82" customFormat="false" ht="15.75" hidden="false" customHeight="false" outlineLevel="0" collapsed="false">
      <c r="A82" s="23"/>
      <c r="B82" s="33" t="s">
        <v>71</v>
      </c>
      <c r="C82" s="34"/>
      <c r="D82" s="34"/>
      <c r="E82" s="34"/>
      <c r="F82" s="36" t="n">
        <v>1</v>
      </c>
      <c r="G82" s="37" t="s">
        <v>72</v>
      </c>
      <c r="I82" s="23"/>
      <c r="J82" s="64" t="str">
        <f aca="false">B82</f>
        <v>(Magyar Közút Nzrt. területét is érinti)</v>
      </c>
      <c r="K82" s="36" t="n">
        <f aca="false">+F82</f>
        <v>1</v>
      </c>
      <c r="L82" s="36" t="str">
        <f aca="false">+G82</f>
        <v>tétel</v>
      </c>
      <c r="M82" s="40"/>
      <c r="N82" s="41" t="s">
        <v>7</v>
      </c>
      <c r="O82" s="36" t="str">
        <f aca="false">+G82</f>
        <v>tétel</v>
      </c>
      <c r="P82" s="42" t="n">
        <f aca="false">K82*M82</f>
        <v>0</v>
      </c>
    </row>
    <row r="83" customFormat="false" ht="15.75" hidden="false" customHeight="false" outlineLevel="0" collapsed="false">
      <c r="A83" s="23" t="n">
        <v>2</v>
      </c>
      <c r="B83" s="65" t="s">
        <v>73</v>
      </c>
      <c r="C83" s="60"/>
      <c r="D83" s="60"/>
      <c r="E83" s="60"/>
      <c r="F83" s="61"/>
      <c r="G83" s="62"/>
      <c r="I83" s="23" t="n">
        <f aca="false">A83</f>
        <v>2</v>
      </c>
      <c r="J83" s="32" t="str">
        <f aca="false">B83</f>
        <v>Közmű szakfelügyeletek</v>
      </c>
      <c r="K83" s="29"/>
      <c r="L83" s="29"/>
      <c r="M83" s="30"/>
      <c r="N83" s="31"/>
      <c r="O83" s="32"/>
      <c r="P83" s="27"/>
    </row>
    <row r="84" customFormat="false" ht="15.75" hidden="false" customHeight="false" outlineLevel="0" collapsed="false">
      <c r="A84" s="23"/>
      <c r="B84" s="33" t="s">
        <v>74</v>
      </c>
      <c r="C84" s="34"/>
      <c r="D84" s="34"/>
      <c r="E84" s="34"/>
      <c r="F84" s="36" t="n">
        <v>2</v>
      </c>
      <c r="G84" s="37" t="s">
        <v>75</v>
      </c>
      <c r="I84" s="23"/>
      <c r="J84" s="64" t="str">
        <f aca="false">B84</f>
        <v>előirányzott</v>
      </c>
      <c r="K84" s="36" t="n">
        <f aca="false">+F84</f>
        <v>2</v>
      </c>
      <c r="L84" s="36" t="str">
        <f aca="false">+G84</f>
        <v>nap</v>
      </c>
      <c r="M84" s="40"/>
      <c r="N84" s="41" t="s">
        <v>7</v>
      </c>
      <c r="O84" s="36" t="str">
        <f aca="false">+G84</f>
        <v>nap</v>
      </c>
      <c r="P84" s="42" t="n">
        <f aca="false">K84*M84</f>
        <v>0</v>
      </c>
    </row>
    <row r="85" customFormat="false" ht="15.75" hidden="false" customHeight="false" outlineLevel="0" collapsed="false">
      <c r="A85" s="23" t="n">
        <v>3</v>
      </c>
      <c r="B85" s="65" t="s">
        <v>76</v>
      </c>
      <c r="C85" s="60"/>
      <c r="D85" s="60"/>
      <c r="E85" s="60"/>
      <c r="F85" s="61"/>
      <c r="G85" s="62"/>
      <c r="I85" s="23" t="n">
        <f aca="false">A85</f>
        <v>3</v>
      </c>
      <c r="J85" s="32" t="str">
        <f aca="false">B85</f>
        <v>Esetleges közmű védelembe helyezések</v>
      </c>
      <c r="K85" s="29"/>
      <c r="L85" s="29"/>
      <c r="M85" s="30"/>
      <c r="N85" s="31"/>
      <c r="O85" s="32"/>
      <c r="P85" s="27"/>
    </row>
    <row r="86" customFormat="false" ht="15.75" hidden="false" customHeight="false" outlineLevel="0" collapsed="false">
      <c r="A86" s="23"/>
      <c r="B86" s="33" t="s">
        <v>77</v>
      </c>
      <c r="C86" s="34"/>
      <c r="D86" s="34"/>
      <c r="E86" s="34"/>
      <c r="F86" s="36" t="n">
        <v>80</v>
      </c>
      <c r="G86" s="37" t="s">
        <v>11</v>
      </c>
      <c r="I86" s="23"/>
      <c r="J86" s="64" t="str">
        <f aca="false">B86</f>
        <v>előirányzott és becsült tétel</v>
      </c>
      <c r="K86" s="36" t="n">
        <f aca="false">+F86</f>
        <v>80</v>
      </c>
      <c r="L86" s="36" t="str">
        <f aca="false">+G86</f>
        <v>fm</v>
      </c>
      <c r="M86" s="40"/>
      <c r="N86" s="41" t="s">
        <v>7</v>
      </c>
      <c r="O86" s="36" t="str">
        <f aca="false">+G86</f>
        <v>fm</v>
      </c>
      <c r="P86" s="42" t="n">
        <f aca="false">K86*M86</f>
        <v>0</v>
      </c>
    </row>
    <row r="87" customFormat="false" ht="15.75" hidden="false" customHeight="false" outlineLevel="0" collapsed="false">
      <c r="A87" s="23" t="n">
        <v>4</v>
      </c>
      <c r="B87" s="65" t="s">
        <v>78</v>
      </c>
      <c r="C87" s="60"/>
      <c r="D87" s="60"/>
      <c r="E87" s="60"/>
      <c r="F87" s="61"/>
      <c r="G87" s="62"/>
      <c r="I87" s="23" t="n">
        <f aca="false">A87</f>
        <v>4</v>
      </c>
      <c r="J87" s="32" t="str">
        <f aca="false">B87</f>
        <v>Műszaki átadási dokumnetáció összeállítása, megvalósulási terv és geodéziai bemérés készítése</v>
      </c>
      <c r="K87" s="29"/>
      <c r="L87" s="29"/>
      <c r="M87" s="30"/>
      <c r="N87" s="31"/>
      <c r="O87" s="32"/>
      <c r="P87" s="27"/>
    </row>
    <row r="88" customFormat="false" ht="15.75" hidden="false" customHeight="false" outlineLevel="0" collapsed="false">
      <c r="A88" s="23"/>
      <c r="B88" s="33" t="s">
        <v>74</v>
      </c>
      <c r="C88" s="34"/>
      <c r="D88" s="34"/>
      <c r="E88" s="34"/>
      <c r="F88" s="36" t="n">
        <v>1</v>
      </c>
      <c r="G88" s="37" t="s">
        <v>72</v>
      </c>
      <c r="I88" s="23"/>
      <c r="J88" s="64" t="str">
        <f aca="false">B88</f>
        <v>előirányzott</v>
      </c>
      <c r="K88" s="36" t="n">
        <f aca="false">+F88</f>
        <v>1</v>
      </c>
      <c r="L88" s="36" t="str">
        <f aca="false">+G88</f>
        <v>tétel</v>
      </c>
      <c r="M88" s="40"/>
      <c r="N88" s="41" t="s">
        <v>7</v>
      </c>
      <c r="O88" s="36" t="str">
        <f aca="false">+G88</f>
        <v>tétel</v>
      </c>
      <c r="P88" s="42" t="n">
        <f aca="false">K88*M88</f>
        <v>0</v>
      </c>
    </row>
    <row r="89" customFormat="false" ht="15.75" hidden="false" customHeight="false" outlineLevel="0" collapsed="false">
      <c r="A89" s="54"/>
      <c r="B89" s="44"/>
      <c r="C89" s="54"/>
      <c r="D89" s="54"/>
      <c r="E89" s="54"/>
      <c r="F89" s="55"/>
      <c r="G89" s="46"/>
      <c r="I89" s="59"/>
      <c r="J89" s="49" t="s">
        <v>28</v>
      </c>
      <c r="K89" s="11"/>
      <c r="L89" s="11"/>
      <c r="M89" s="12"/>
      <c r="N89" s="13"/>
      <c r="O89" s="14"/>
      <c r="P89" s="79" t="n">
        <f aca="false">SUM(P81:Q88)</f>
        <v>0</v>
      </c>
    </row>
    <row r="90" s="84" customFormat="true" ht="15.75" hidden="false" customHeight="false" outlineLevel="0" collapsed="false">
      <c r="A90" s="54"/>
      <c r="B90" s="80"/>
      <c r="C90" s="81"/>
      <c r="D90" s="81"/>
      <c r="E90" s="81"/>
      <c r="F90" s="82"/>
      <c r="G90" s="83"/>
      <c r="J90" s="85"/>
      <c r="M90" s="4"/>
      <c r="N90" s="86"/>
      <c r="O90" s="75"/>
      <c r="P90" s="5"/>
    </row>
    <row r="91" s="63" customFormat="true" ht="15.75" hidden="false" customHeight="false" outlineLevel="0" collapsed="false">
      <c r="A91" s="54"/>
      <c r="B91" s="80"/>
      <c r="C91" s="81"/>
      <c r="D91" s="81"/>
      <c r="E91" s="81"/>
      <c r="F91" s="82"/>
      <c r="G91" s="83"/>
      <c r="I91" s="5"/>
      <c r="J91" s="87"/>
      <c r="K91" s="5"/>
      <c r="L91" s="5"/>
      <c r="M91" s="4"/>
      <c r="N91" s="88"/>
      <c r="O91" s="69"/>
      <c r="P91" s="46"/>
    </row>
    <row r="92" s="63" customFormat="true" ht="15.75" hidden="false" customHeight="false" outlineLevel="0" collapsed="false">
      <c r="A92" s="54"/>
      <c r="B92" s="80"/>
      <c r="C92" s="81"/>
      <c r="D92" s="81"/>
      <c r="E92" s="81"/>
      <c r="F92" s="82"/>
      <c r="G92" s="83"/>
      <c r="I92" s="5"/>
      <c r="J92" s="87"/>
      <c r="K92" s="5"/>
      <c r="L92" s="5"/>
      <c r="M92" s="4"/>
      <c r="N92" s="88"/>
      <c r="O92" s="69"/>
      <c r="P92" s="46"/>
    </row>
    <row r="93" s="63" customFormat="true" ht="15.75" hidden="false" customHeight="false" outlineLevel="0" collapsed="false">
      <c r="A93" s="54"/>
      <c r="B93" s="80"/>
      <c r="C93" s="81"/>
      <c r="D93" s="81"/>
      <c r="E93" s="81"/>
      <c r="F93" s="82"/>
      <c r="G93" s="83"/>
      <c r="I93" s="5"/>
      <c r="J93" s="87"/>
      <c r="K93" s="5"/>
      <c r="L93" s="5"/>
      <c r="M93" s="4"/>
      <c r="N93" s="88"/>
      <c r="O93" s="69"/>
      <c r="P93" s="46"/>
    </row>
    <row r="94" customFormat="false" ht="15.75" hidden="false" customHeight="false" outlineLevel="0" collapsed="false">
      <c r="A94" s="54"/>
      <c r="B94" s="44"/>
      <c r="C94" s="54"/>
      <c r="D94" s="54"/>
      <c r="E94" s="54"/>
      <c r="F94" s="55"/>
      <c r="G94" s="46"/>
      <c r="I94" s="5"/>
      <c r="J94" s="87"/>
      <c r="K94" s="5"/>
      <c r="L94" s="5"/>
      <c r="N94" s="88"/>
      <c r="O94" s="69"/>
      <c r="P94" s="46"/>
    </row>
    <row r="95" customFormat="false" ht="15.75" hidden="false" customHeight="false" outlineLevel="0" collapsed="false">
      <c r="A95" s="54"/>
      <c r="B95" s="44"/>
      <c r="C95" s="54"/>
      <c r="D95" s="54"/>
      <c r="E95" s="54"/>
      <c r="F95" s="55"/>
      <c r="G95" s="46"/>
      <c r="I95" s="5"/>
      <c r="J95" s="87"/>
      <c r="K95" s="5"/>
      <c r="L95" s="5"/>
      <c r="N95" s="88"/>
      <c r="O95" s="69"/>
      <c r="P95" s="46"/>
    </row>
    <row r="96" customFormat="false" ht="15.75" hidden="false" customHeight="false" outlineLevel="0" collapsed="false">
      <c r="A96" s="54"/>
      <c r="B96" s="44"/>
      <c r="C96" s="54"/>
      <c r="D96" s="54"/>
      <c r="E96" s="54"/>
      <c r="F96" s="55"/>
      <c r="G96" s="46"/>
      <c r="I96" s="5"/>
      <c r="J96" s="87"/>
      <c r="K96" s="5"/>
      <c r="L96" s="5"/>
      <c r="N96" s="88"/>
      <c r="O96" s="69"/>
      <c r="P96" s="46"/>
    </row>
    <row r="97" customFormat="false" ht="15.75" hidden="false" customHeight="false" outlineLevel="0" collapsed="false">
      <c r="A97" s="54"/>
      <c r="B97" s="44"/>
      <c r="C97" s="54"/>
      <c r="D97" s="54"/>
      <c r="E97" s="54"/>
      <c r="F97" s="55"/>
      <c r="G97" s="46"/>
      <c r="I97" s="5"/>
      <c r="J97" s="87"/>
      <c r="K97" s="5"/>
      <c r="L97" s="5"/>
      <c r="N97" s="88"/>
      <c r="O97" s="69"/>
      <c r="P97" s="46"/>
    </row>
    <row r="98" customFormat="false" ht="15.75" hidden="false" customHeight="false" outlineLevel="0" collapsed="false">
      <c r="M98" s="89"/>
      <c r="P98" s="3"/>
    </row>
    <row r="99" customFormat="false" ht="15.75" hidden="false" customHeight="false" outlineLevel="0" collapsed="false">
      <c r="I99" s="90" t="s">
        <v>79</v>
      </c>
      <c r="J99" s="90"/>
      <c r="K99" s="90"/>
      <c r="L99" s="90"/>
      <c r="M99" s="90"/>
      <c r="N99" s="90"/>
      <c r="O99" s="90"/>
      <c r="P99" s="90"/>
    </row>
    <row r="100" customFormat="false" ht="15.75" hidden="false" customHeight="false" outlineLevel="0" collapsed="false">
      <c r="M100" s="89"/>
      <c r="P100" s="3"/>
    </row>
    <row r="101" customFormat="false" ht="15.75" hidden="false" customHeight="false" outlineLevel="0" collapsed="false">
      <c r="M101" s="89"/>
      <c r="P101" s="3"/>
    </row>
    <row r="102" customFormat="false" ht="30" hidden="false" customHeight="true" outlineLevel="0" collapsed="false">
      <c r="I102" s="91" t="str">
        <f aca="false">I1</f>
        <v>I. BONTÁSI- ÉS ÉPÍTÉSELŐKÉSZÍTŐ MUNKÁK</v>
      </c>
      <c r="M102" s="89"/>
      <c r="P102" s="92" t="n">
        <f aca="false">+P19</f>
        <v>0</v>
      </c>
    </row>
    <row r="103" customFormat="false" ht="30" hidden="false" customHeight="true" outlineLevel="0" collapsed="false">
      <c r="I103" s="93" t="s">
        <v>29</v>
      </c>
      <c r="M103" s="89"/>
      <c r="P103" s="92" t="n">
        <f aca="false">P29</f>
        <v>0</v>
      </c>
    </row>
    <row r="104" customFormat="false" ht="30" hidden="false" customHeight="true" outlineLevel="0" collapsed="false">
      <c r="I104" s="93" t="str">
        <f aca="false">I31</f>
        <v>III. ALÉPÍTMÉNYI MUNKÁK</v>
      </c>
      <c r="M104" s="89"/>
      <c r="P104" s="92" t="n">
        <f aca="false">+P49</f>
        <v>0</v>
      </c>
    </row>
    <row r="105" customFormat="false" ht="30" hidden="false" customHeight="true" outlineLevel="0" collapsed="false">
      <c r="I105" s="94" t="str">
        <f aca="false">I51</f>
        <v>IV. FELÉPÍTMÉNYI MUNKÁK</v>
      </c>
      <c r="M105" s="89"/>
      <c r="P105" s="92" t="n">
        <f aca="false">+P57</f>
        <v>0</v>
      </c>
    </row>
    <row r="106" customFormat="false" ht="30" hidden="false" customHeight="true" outlineLevel="0" collapsed="false">
      <c r="I106" s="94" t="str">
        <f aca="false">I59</f>
        <v>V. FORGALOMTECHNIKAI MUNKÁK</v>
      </c>
      <c r="M106" s="89"/>
      <c r="P106" s="92" t="n">
        <f aca="false">P77</f>
        <v>0</v>
      </c>
    </row>
    <row r="107" customFormat="false" ht="30" hidden="false" customHeight="true" outlineLevel="0" collapsed="false">
      <c r="I107" s="95" t="str">
        <f aca="false">A79</f>
        <v>VI. EGYÉB MUNKÁK</v>
      </c>
      <c r="J107" s="96"/>
      <c r="K107" s="96"/>
      <c r="L107" s="96"/>
      <c r="M107" s="97"/>
      <c r="N107" s="96"/>
      <c r="O107" s="96"/>
      <c r="P107" s="98" t="n">
        <f aca="false">P89</f>
        <v>0</v>
      </c>
      <c r="Q107" s="96"/>
    </row>
    <row r="108" customFormat="false" ht="30" hidden="false" customHeight="true" outlineLevel="0" collapsed="false">
      <c r="I108" s="91" t="s">
        <v>80</v>
      </c>
      <c r="M108" s="89"/>
      <c r="P108" s="99" t="n">
        <f aca="false">SUM(P102:P107)</f>
        <v>0</v>
      </c>
    </row>
    <row r="109" customFormat="false" ht="30" hidden="false" customHeight="true" outlineLevel="0" collapsed="false">
      <c r="I109" s="100" t="s">
        <v>81</v>
      </c>
      <c r="J109" s="100"/>
      <c r="K109" s="100"/>
      <c r="L109" s="100"/>
      <c r="M109" s="101"/>
      <c r="N109" s="100"/>
      <c r="O109" s="100"/>
      <c r="P109" s="102" t="n">
        <f aca="false">+P110-P108</f>
        <v>0</v>
      </c>
    </row>
    <row r="110" customFormat="false" ht="16.5" hidden="false" customHeight="false" outlineLevel="0" collapsed="false">
      <c r="I110" s="103" t="s">
        <v>82</v>
      </c>
      <c r="J110" s="103"/>
      <c r="K110" s="103"/>
      <c r="L110" s="103"/>
      <c r="M110" s="104"/>
      <c r="N110" s="103"/>
      <c r="O110" s="103"/>
      <c r="P110" s="105" t="n">
        <f aca="false">+P108*1.27</f>
        <v>0</v>
      </c>
    </row>
  </sheetData>
  <mergeCells count="79">
    <mergeCell ref="K2:L2"/>
    <mergeCell ref="M2:O2"/>
    <mergeCell ref="A3:A4"/>
    <mergeCell ref="I3:I4"/>
    <mergeCell ref="A5:A6"/>
    <mergeCell ref="I5:I6"/>
    <mergeCell ref="A7:A8"/>
    <mergeCell ref="I7:I8"/>
    <mergeCell ref="A9:A10"/>
    <mergeCell ref="I9:I10"/>
    <mergeCell ref="A11:A12"/>
    <mergeCell ref="I11:I12"/>
    <mergeCell ref="A13:A14"/>
    <mergeCell ref="I13:I14"/>
    <mergeCell ref="A15:A16"/>
    <mergeCell ref="I15:I16"/>
    <mergeCell ref="A17:A18"/>
    <mergeCell ref="I17:I18"/>
    <mergeCell ref="K22:L22"/>
    <mergeCell ref="M22:O22"/>
    <mergeCell ref="A23:A24"/>
    <mergeCell ref="I23:I24"/>
    <mergeCell ref="A25:A26"/>
    <mergeCell ref="I25:I26"/>
    <mergeCell ref="A27:A28"/>
    <mergeCell ref="I27:I28"/>
    <mergeCell ref="K32:L32"/>
    <mergeCell ref="M32:O32"/>
    <mergeCell ref="A33:A34"/>
    <mergeCell ref="I33:I34"/>
    <mergeCell ref="A35:A36"/>
    <mergeCell ref="I35:I36"/>
    <mergeCell ref="A37:A38"/>
    <mergeCell ref="I37:I38"/>
    <mergeCell ref="A39:A40"/>
    <mergeCell ref="I39:I40"/>
    <mergeCell ref="A41:A42"/>
    <mergeCell ref="I41:I42"/>
    <mergeCell ref="A43:A44"/>
    <mergeCell ref="I43:I44"/>
    <mergeCell ref="A45:A46"/>
    <mergeCell ref="I45:I46"/>
    <mergeCell ref="A47:A48"/>
    <mergeCell ref="I47:I48"/>
    <mergeCell ref="K52:L52"/>
    <mergeCell ref="M52:O52"/>
    <mergeCell ref="A53:A54"/>
    <mergeCell ref="I53:I54"/>
    <mergeCell ref="A55:A56"/>
    <mergeCell ref="I55:I56"/>
    <mergeCell ref="K60:L60"/>
    <mergeCell ref="M60:O60"/>
    <mergeCell ref="A61:A62"/>
    <mergeCell ref="I61:I62"/>
    <mergeCell ref="A63:A64"/>
    <mergeCell ref="I63:I64"/>
    <mergeCell ref="A65:A66"/>
    <mergeCell ref="I65:I66"/>
    <mergeCell ref="A67:A68"/>
    <mergeCell ref="I67:I68"/>
    <mergeCell ref="A69:A70"/>
    <mergeCell ref="I69:I70"/>
    <mergeCell ref="A71:A72"/>
    <mergeCell ref="I71:I72"/>
    <mergeCell ref="A73:A74"/>
    <mergeCell ref="I73:I74"/>
    <mergeCell ref="A75:A76"/>
    <mergeCell ref="I75:I76"/>
    <mergeCell ref="K80:L80"/>
    <mergeCell ref="M80:O80"/>
    <mergeCell ref="A81:A82"/>
    <mergeCell ref="I81:I82"/>
    <mergeCell ref="A83:A84"/>
    <mergeCell ref="I83:I84"/>
    <mergeCell ref="A85:A86"/>
    <mergeCell ref="I85:I86"/>
    <mergeCell ref="A87:A88"/>
    <mergeCell ref="I87:I88"/>
    <mergeCell ref="I99:P99"/>
  </mergeCells>
  <conditionalFormatting sqref="A77 A78:L80 A1:A35 A37:A39 A41:A43 B1:IV68 A49:A61 A45:A47 M73:IV80 B73:L77 A63 A65 A67 A69 A71 A73 A75">
    <cfRule type="cellIs" priority="2" operator="equal" aboveAverage="0" equalAverage="0" bottom="0" percent="0" rank="0" text="" dxfId="0">
      <formula>0</formula>
    </cfRule>
  </conditionalFormatting>
  <conditionalFormatting sqref="B69:IV70">
    <cfRule type="cellIs" priority="3" operator="equal" aboveAverage="0" equalAverage="0" bottom="0" percent="0" rank="0" text="" dxfId="1">
      <formula>0</formula>
    </cfRule>
  </conditionalFormatting>
  <conditionalFormatting sqref="B71:IV72">
    <cfRule type="cellIs" priority="4" operator="equal" aboveAverage="0" equalAverage="0" bottom="0" percent="0" rank="0" text="" dxfId="2">
      <formula>0</formula>
    </cfRule>
  </conditionalFormatting>
  <printOptions headings="false" gridLines="false" gridLinesSet="true" horizontalCentered="true" verticalCentered="false"/>
  <pageMargins left="0.590277777777778" right="0.590277777777778" top="0.590277777777778" bottom="0.590277777777778" header="0.354166666666667" footer="0.354166666666667"/>
  <pageSetup paperSize="9" scale="9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&amp;CKöltségvetési kiírás</oddHeader>
    <oddFooter>&amp;L&amp;10Tsz.: 816/2015/I.&amp;R&amp;10Gödöllő, Dózsa György út Szociális otthon előtti szervíz út helyreállítás</oddFooter>
  </headerFooter>
  <rowBreaks count="4" manualBreakCount="4">
    <brk id="57" man="true" max="16383" min="0"/>
    <brk id="89" man="true" max="16383" min="0"/>
    <brk id="167" man="true" max="16383" min="0"/>
    <brk id="198" man="true" max="16383" min="0"/>
  </rowBreaks>
  <colBreaks count="1" manualBreakCount="1">
    <brk id="16" man="true" max="65535" min="0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LibreOffice/5.3.0.3$Windows_x86 LibreOffice_project/7074905676c47b82bbcfbea1aeefc84afe1c50e1</Application>
  <Company>Tandem Mérnökiroda GMK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2000-03-02T13:07:03Z</dcterms:created>
  <dc:creator>Ozsváth György</dc:creator>
  <dc:description/>
  <dc:language>hu-HU</dc:language>
  <cp:lastModifiedBy/>
  <cp:lastPrinted>2015-06-22T10:16:38Z</cp:lastPrinted>
  <dcterms:modified xsi:type="dcterms:W3CDTF">2017-12-11T13:23:42Z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Tandem Mérnökiroda GMK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